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'ДОХОДЫ'!$12:$12</definedName>
    <definedName name="_xlnm.Print_Area" localSheetId="0">'ДОХОДЫ'!$B$1:$P$108</definedName>
  </definedNames>
  <calcPr fullCalcOnLoad="1"/>
</workbook>
</file>

<file path=xl/sharedStrings.xml><?xml version="1.0" encoding="utf-8"?>
<sst xmlns="http://schemas.openxmlformats.org/spreadsheetml/2006/main" count="874" uniqueCount="197">
  <si>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</si>
  <si>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</si>
  <si>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</si>
  <si>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</si>
  <si>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</si>
  <si>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</si>
  <si>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</si>
  <si>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</si>
  <si>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</si>
  <si>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</si>
  <si>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</si>
  <si>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</si>
  <si>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</si>
  <si>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</si>
  <si>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</si>
  <si>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</si>
  <si>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</si>
  <si>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</si>
  <si>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</si>
  <si>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</si>
  <si>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</si>
  <si>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</si>
  <si>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</si>
  <si>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</si>
  <si>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</si>
  <si>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</si>
  <si>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</si>
  <si>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</si>
  <si>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</si>
  <si>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</si>
  <si>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</si>
  <si>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</si>
  <si>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</si>
  <si>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</si>
  <si>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</si>
  <si>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</si>
  <si>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</si>
  <si>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</si>
  <si>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070</t>
  </si>
  <si>
    <t>08</t>
  </si>
  <si>
    <t>06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</si>
  <si>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</si>
  <si>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</si>
  <si>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</si>
  <si>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</si>
  <si>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</si>
  <si>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</si>
  <si>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</si>
  <si>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</si>
  <si>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</si>
  <si>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</si>
  <si>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</si>
  <si>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</si>
  <si>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</si>
  <si>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</si>
  <si>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</si>
  <si>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</si>
  <si>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</si>
  <si>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</si>
  <si>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100</t>
  </si>
  <si>
    <t>080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</si>
  <si>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</si>
  <si>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</si>
  <si>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</si>
  <si>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</si>
  <si>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</si>
  <si>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</si>
  <si>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</si>
  <si>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</si>
  <si>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</si>
  <si>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</si>
  <si>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</si>
  <si>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</si>
  <si>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</si>
  <si>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</si>
  <si>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</si>
  <si>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</si>
  <si>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</si>
  <si>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001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</si>
  <si>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</si>
  <si>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</si>
  <si>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</si>
  <si>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</si>
  <si>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</si>
  <si>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</si>
  <si>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</si>
  <si>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>Код программы (подпрограммы)</t>
  </si>
  <si>
    <t>Код администратора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</si>
  <si>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</si>
  <si>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</si>
  <si>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999</t>
  </si>
  <si>
    <t>(рублей)</t>
  </si>
  <si>
    <t>0</t>
  </si>
  <si>
    <t>Земельный налог</t>
  </si>
  <si>
    <t>Налог на имущество физических лиц</t>
  </si>
  <si>
    <t>801</t>
  </si>
  <si>
    <t>13</t>
  </si>
  <si>
    <t>Восточенского сельского Совета депутатов</t>
  </si>
  <si>
    <t>16</t>
  </si>
  <si>
    <t>ШТРАФЫ, САНКЦИИ, ВОЗМЕЩЕНИЕ УЩЕРБА</t>
  </si>
  <si>
    <t>Приложение  1</t>
  </si>
  <si>
    <t>802</t>
  </si>
  <si>
    <t>14</t>
  </si>
  <si>
    <t>230</t>
  </si>
  <si>
    <t>240</t>
  </si>
  <si>
    <t>250</t>
  </si>
  <si>
    <t>260</t>
  </si>
  <si>
    <t>200</t>
  </si>
  <si>
    <t xml:space="preserve">"Об исполнении бюджета М.О.Восточенский 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</si>
  <si>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</si>
  <si>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</si>
  <si>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адвакатов, учредивших адвокатсткие кабинеты и других лиц, занимающихся частной практикой в соответствии со статьёй 227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</si>
  <si>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</si>
  <si>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</si>
  <si>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</si>
  <si>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</si>
  <si>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</si>
  <si>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</si>
  <si>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</si>
  <si>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лиц,  взимаемый  по ставкам, применяемым к объектам 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</si>
  <si>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</si>
  <si>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</si>
  <si>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</si>
  <si>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</si>
  <si>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060</t>
  </si>
  <si>
    <t>033</t>
  </si>
  <si>
    <t>043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</si>
  <si>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</si>
  <si>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</si>
  <si>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</si>
  <si>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</si>
  <si>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</si>
  <si>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</si>
  <si>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990</t>
  </si>
  <si>
    <t>995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</si>
  <si>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</si>
  <si>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</si>
  <si>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 xml:space="preserve"> 17</t>
  </si>
  <si>
    <t>180</t>
  </si>
  <si>
    <t>Средства самообложения граждан, зачисляемые в бюджеты сельских поселений</t>
  </si>
  <si>
    <t>15</t>
  </si>
  <si>
    <t>2712</t>
  </si>
  <si>
    <t>29</t>
  </si>
  <si>
    <t>30</t>
  </si>
  <si>
    <t>024</t>
  </si>
  <si>
    <t>7514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</si>
  <si>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</si>
  <si>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</si>
  <si>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</si>
  <si>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</si>
  <si>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</si>
  <si>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</si>
  <si>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</si>
  <si>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</si>
  <si>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</si>
  <si>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</si>
  <si>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 xml:space="preserve">ПРОЧИЕ БЕЗВОЗМЕЗДНЫЕ ПОСТУПЛЕНИЯ  </t>
  </si>
  <si>
    <t>Прочие неналоговые доходы</t>
  </si>
  <si>
    <t>7412</t>
  </si>
  <si>
    <t>7508</t>
  </si>
  <si>
    <t>7641</t>
  </si>
  <si>
    <t>11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</si>
  <si>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</si>
  <si>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</t>
  </si>
  <si>
    <t>7601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</si>
  <si>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</si>
  <si>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</si>
  <si>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</si>
  <si>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7388</t>
  </si>
  <si>
    <t>сельсовет"  за 2020 год</t>
  </si>
  <si>
    <t>Доходы бюджета Восточенского сельсовета  за 2020 год</t>
  </si>
  <si>
    <t>Доходы бюджета  поселения               2020 года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</si>
  <si>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</si>
  <si>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</si>
  <si>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органом,(муниципальным казенным учреждением) сельского поселения</t>
  </si>
  <si>
    <t>032</t>
  </si>
  <si>
    <t>платежи по искам о возмещении ущерба, а также платежи, уплачиваемые при добровольном возмещении ущерба, причененного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</si>
  <si>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Почее возмещение ущерба, причененного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</si>
  <si>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причиненного ущерба (убытков)</t>
  </si>
  <si>
    <t xml:space="preserve">Дотации бюджетам сельских поселенний на выравнивание бюджетной обеспеченности </t>
  </si>
  <si>
    <t>Дотации бюджетам сельских поселений на выравнивание бюджетной обеспеченности из бюджетов муниципальных районов</t>
  </si>
  <si>
    <t>1035</t>
  </si>
  <si>
    <t>Прочие субсидии бюджетам сельских поселений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</t>
  </si>
  <si>
    <t>1036</t>
  </si>
  <si>
    <t>Субсидии бюджетам сельских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Красноярскогокрая по министерству финансов Красноярского края в рамках непрограммных расходов отдельных органов исполнительной власти</t>
  </si>
  <si>
    <t>1060</t>
  </si>
  <si>
    <t>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</t>
  </si>
  <si>
    <t>1049</t>
  </si>
  <si>
    <t xml:space="preserve">Субсидии бюджетам 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</si>
  <si>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 xml:space="preserve">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
</t>
  </si>
  <si>
    <t>Иные межбюджетные трансферты</t>
  </si>
  <si>
    <t>2721</t>
  </si>
  <si>
    <t>Прочие межбюджетные трансферты, передаваемые бюджетам сельских поселений на поддержку мер  по обеспечению сбалансированности бюджетов</t>
  </si>
  <si>
    <t>Предоставление иных межбюджетных трансфертов бюджетам сельских поселений на поддержку самообложения граждан в городских и сельских поселениях для решения вопросов местного значения в рамках отдельных мероприятий государственной программы Красноярского края «Содействие развитию местного самоуправления</t>
  </si>
  <si>
    <t>7745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</si>
  <si>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 </t>
  </si>
  <si>
    <t xml:space="preserve">к  решению № 8-25-р от 16.04.2021 г.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</si>
</sst>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  <numFmt numFmtId="191" formatCode="[$-FC19]d\ mmmm\ yyyy\ &quot;г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/>
    </xf>
    <xf numFmtId="49" fontId="10" fillId="0" borderId="10" xfId="6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174" fontId="10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90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84" fontId="3" fillId="0" borderId="10" xfId="0" applyNumberFormat="1" applyFont="1" applyFill="1" applyBorder="1" applyAlignment="1" applyProtection="1">
      <alignment horizontal="left" vertical="top" wrapText="1"/>
      <protection/>
    </xf>
    <xf numFmtId="190" fontId="3" fillId="0" borderId="10" xfId="0" applyNumberFormat="1" applyFont="1" applyFill="1" applyBorder="1" applyAlignment="1" applyProtection="1">
      <alignment horizontal="left" vertical="top" wrapText="1"/>
      <protection/>
    </xf>
    <xf numFmtId="184" fontId="3" fillId="0" borderId="10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184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90" fontId="4" fillId="0" borderId="10" xfId="0" applyNumberFormat="1" applyFont="1" applyFill="1" applyBorder="1" applyAlignment="1">
      <alignment horizontal="left" vertical="top" wrapText="1"/>
    </xf>
    <xf numFmtId="190" fontId="9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74" fontId="9" fillId="0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 wrapText="1"/>
    </xf>
    <xf numFmtId="190" fontId="4" fillId="0" borderId="0" xfId="0" applyNumberFormat="1" applyFont="1" applyFill="1" applyAlignment="1">
      <alignment horizontal="center" vertical="center" wrapText="1"/>
    </xf>
    <xf numFmtId="49" fontId="10" fillId="0" borderId="10" xfId="6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90" fontId="4" fillId="0" borderId="20" xfId="0" applyNumberFormat="1" applyFont="1" applyFill="1" applyBorder="1" applyAlignment="1">
      <alignment horizontal="center" vertical="center" wrapText="1"/>
    </xf>
    <xf numFmtId="190" fontId="4" fillId="0" borderId="21" xfId="0" applyNumberFormat="1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49" fontId="3" fillId="0" borderId="12" xfId="60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8"/>
  <sheetViews>
    <sheetView showZeros="0" tabSelected="1" view="pageLayout" zoomScaleSheetLayoutView="75" workbookViewId="0" topLeftCell="B1">
      <selection activeCell="O4" sqref="O4"/>
    </sheetView>
  </sheetViews>
  <sheetFormatPr defaultColWidth="12.00390625" defaultRowHeight="12.75" outlineLevelRow="4"/>
  <cols>
    <col min="1" max="1" width="6.375" style="8" hidden="1" customWidth="1"/>
    <col min="2" max="2" width="5.00390625" style="20" customWidth="1"/>
    <col min="3" max="5" width="3.75390625" style="20" customWidth="1"/>
    <col min="6" max="6" width="3.875" style="20" customWidth="1"/>
    <col min="7" max="7" width="3.75390625" style="20" customWidth="1"/>
    <col min="8" max="8" width="6.00390625" style="20" customWidth="1"/>
    <col min="9" max="9" width="5.25390625" style="20" customWidth="1"/>
    <col min="10" max="10" width="21.00390625" style="21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00390625" style="29" customWidth="1"/>
    <col min="15" max="15" width="26.375" style="29" customWidth="1"/>
    <col min="16" max="16" width="20.375" style="29" customWidth="1"/>
    <col min="17" max="17" width="12.00390625" style="3" customWidth="1"/>
    <col min="18" max="16384" width="12.00390625" style="2" customWidth="1"/>
  </cols>
  <sheetData>
    <row r="1" spans="13:15" ht="18.75" customHeight="1">
      <c r="M1" s="6"/>
      <c r="O1" s="34" t="s">
        <v>100</v>
      </c>
    </row>
    <row r="2" spans="13:15" ht="18.75" customHeight="1">
      <c r="M2" s="6"/>
      <c r="O2" s="35" t="s">
        <v>196</v>
      </c>
    </row>
    <row r="3" spans="13:15" ht="18.75" customHeight="1">
      <c r="M3" s="6"/>
      <c r="O3" s="35" t="s">
        <v>97</v>
      </c>
    </row>
    <row r="4" spans="13:16" ht="18.75" customHeight="1">
      <c r="M4" s="6"/>
      <c r="O4" s="35" t="s">
        <v>108</v>
      </c>
      <c r="P4" s="34"/>
    </row>
    <row r="5" spans="13:16" ht="18.75" customHeight="1">
      <c r="M5" s="6"/>
      <c r="O5" s="35" t="s">
        <v>169</v>
      </c>
      <c r="P5" s="34"/>
    </row>
    <row r="6" spans="13:16" ht="18.75" customHeight="1">
      <c r="M6" s="6"/>
      <c r="O6" s="36"/>
      <c r="P6" s="34"/>
    </row>
    <row r="7" spans="13:16" ht="18.75" customHeight="1">
      <c r="M7" s="6"/>
      <c r="O7" s="36"/>
      <c r="P7" s="34"/>
    </row>
    <row r="8" spans="1:17" s="9" customFormat="1" ht="15.75">
      <c r="A8" s="19"/>
      <c r="B8" s="77" t="s">
        <v>170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3"/>
    </row>
    <row r="9" spans="1:16" ht="18.75">
      <c r="A9" s="16"/>
      <c r="B9" s="23"/>
      <c r="C9" s="23"/>
      <c r="D9" s="23"/>
      <c r="E9" s="23"/>
      <c r="F9" s="23"/>
      <c r="G9" s="23"/>
      <c r="H9" s="23"/>
      <c r="I9" s="23"/>
      <c r="J9" s="23"/>
      <c r="K9" s="16"/>
      <c r="L9" s="16"/>
      <c r="M9" s="16"/>
      <c r="N9" s="28"/>
      <c r="O9" s="28"/>
      <c r="P9" s="29" t="s">
        <v>91</v>
      </c>
    </row>
    <row r="10" spans="1:16" ht="15.75" customHeight="1">
      <c r="A10" s="84" t="s">
        <v>80</v>
      </c>
      <c r="B10" s="88" t="s">
        <v>2</v>
      </c>
      <c r="C10" s="89"/>
      <c r="D10" s="89"/>
      <c r="E10" s="89"/>
      <c r="F10" s="89"/>
      <c r="G10" s="89"/>
      <c r="H10" s="89"/>
      <c r="I10" s="90"/>
      <c r="J10" s="78" t="s">
        <v>19</v>
      </c>
      <c r="K10" s="79"/>
      <c r="L10" s="79"/>
      <c r="M10" s="79"/>
      <c r="N10" s="79"/>
      <c r="O10" s="80"/>
      <c r="P10" s="86" t="s">
        <v>171</v>
      </c>
    </row>
    <row r="11" spans="1:17" s="8" customFormat="1" ht="133.5" customHeight="1">
      <c r="A11" s="85"/>
      <c r="B11" s="24" t="s">
        <v>87</v>
      </c>
      <c r="C11" s="24" t="s">
        <v>52</v>
      </c>
      <c r="D11" s="24" t="s">
        <v>53</v>
      </c>
      <c r="E11" s="24" t="s">
        <v>54</v>
      </c>
      <c r="F11" s="24" t="s">
        <v>55</v>
      </c>
      <c r="G11" s="24" t="s">
        <v>56</v>
      </c>
      <c r="H11" s="24" t="s">
        <v>86</v>
      </c>
      <c r="I11" s="24" t="s">
        <v>57</v>
      </c>
      <c r="J11" s="81"/>
      <c r="K11" s="82"/>
      <c r="L11" s="82"/>
      <c r="M11" s="82"/>
      <c r="N11" s="82"/>
      <c r="O11" s="83"/>
      <c r="P11" s="87"/>
      <c r="Q11" s="7"/>
    </row>
    <row r="12" spans="1:17" s="8" customFormat="1" ht="15.75">
      <c r="A12" s="12"/>
      <c r="B12" s="25" t="s">
        <v>18</v>
      </c>
      <c r="C12" s="25" t="s">
        <v>50</v>
      </c>
      <c r="D12" s="25" t="s">
        <v>51</v>
      </c>
      <c r="E12" s="25" t="s">
        <v>81</v>
      </c>
      <c r="F12" s="25" t="s">
        <v>82</v>
      </c>
      <c r="G12" s="25" t="s">
        <v>83</v>
      </c>
      <c r="H12" s="25" t="s">
        <v>84</v>
      </c>
      <c r="I12" s="25" t="s">
        <v>85</v>
      </c>
      <c r="J12" s="59">
        <v>9</v>
      </c>
      <c r="K12" s="60"/>
      <c r="L12" s="60"/>
      <c r="M12" s="60"/>
      <c r="N12" s="60"/>
      <c r="O12" s="61"/>
      <c r="P12" s="31">
        <v>10</v>
      </c>
      <c r="Q12" s="7"/>
    </row>
    <row r="13" spans="1:17" s="9" customFormat="1" ht="15.75">
      <c r="A13" s="13">
        <v>1</v>
      </c>
      <c r="B13" s="18" t="s">
        <v>76</v>
      </c>
      <c r="C13" s="18" t="s">
        <v>92</v>
      </c>
      <c r="D13" s="18" t="s">
        <v>27</v>
      </c>
      <c r="E13" s="18" t="s">
        <v>27</v>
      </c>
      <c r="F13" s="18" t="s">
        <v>76</v>
      </c>
      <c r="G13" s="18" t="s">
        <v>27</v>
      </c>
      <c r="H13" s="18" t="s">
        <v>28</v>
      </c>
      <c r="I13" s="18" t="s">
        <v>76</v>
      </c>
      <c r="J13" s="68" t="s">
        <v>20</v>
      </c>
      <c r="K13" s="69"/>
      <c r="L13" s="69"/>
      <c r="M13" s="69"/>
      <c r="N13" s="69"/>
      <c r="O13" s="70"/>
      <c r="P13" s="46">
        <f>P14+P84</f>
        <v>12745724.209999999</v>
      </c>
      <c r="Q13" s="3"/>
    </row>
    <row r="14" spans="1:17" s="1" customFormat="1" ht="21" customHeight="1" outlineLevel="1">
      <c r="A14" s="14">
        <f>A12+1</f>
        <v>1</v>
      </c>
      <c r="B14" s="18" t="s">
        <v>77</v>
      </c>
      <c r="C14" s="18" t="s">
        <v>18</v>
      </c>
      <c r="D14" s="18" t="s">
        <v>27</v>
      </c>
      <c r="E14" s="18" t="s">
        <v>27</v>
      </c>
      <c r="F14" s="18" t="s">
        <v>76</v>
      </c>
      <c r="G14" s="18" t="s">
        <v>27</v>
      </c>
      <c r="H14" s="18" t="s">
        <v>28</v>
      </c>
      <c r="I14" s="18" t="s">
        <v>76</v>
      </c>
      <c r="J14" s="68" t="s">
        <v>136</v>
      </c>
      <c r="K14" s="69"/>
      <c r="L14" s="69"/>
      <c r="M14" s="69"/>
      <c r="N14" s="69"/>
      <c r="O14" s="70"/>
      <c r="P14" s="46">
        <f>P16+P43+P49+P52+P60+P71+P75+P83+P69</f>
        <v>971012.35</v>
      </c>
      <c r="Q14" s="4"/>
    </row>
    <row r="15" spans="1:17" s="1" customFormat="1" ht="21" customHeight="1" hidden="1" outlineLevel="2">
      <c r="A15" s="14" t="e">
        <f>#REF!+1</f>
        <v>#REF!</v>
      </c>
      <c r="B15" s="17" t="s">
        <v>77</v>
      </c>
      <c r="C15" s="17" t="s">
        <v>18</v>
      </c>
      <c r="D15" s="17" t="s">
        <v>29</v>
      </c>
      <c r="E15" s="17" t="s">
        <v>29</v>
      </c>
      <c r="F15" s="17" t="s">
        <v>76</v>
      </c>
      <c r="G15" s="17" t="s">
        <v>27</v>
      </c>
      <c r="H15" s="17" t="s">
        <v>28</v>
      </c>
      <c r="I15" s="17" t="s">
        <v>31</v>
      </c>
      <c r="J15" s="37" t="s">
        <v>79</v>
      </c>
      <c r="K15" s="38" t="e">
        <f>SUM(#REF!)</f>
        <v>#REF!</v>
      </c>
      <c r="L15" s="38" t="e">
        <f>SUM(#REF!)</f>
        <v>#REF!</v>
      </c>
      <c r="M15" s="38" t="e">
        <f>SUM(#REF!)</f>
        <v>#REF!</v>
      </c>
      <c r="N15" s="39"/>
      <c r="O15" s="39"/>
      <c r="P15" s="47"/>
      <c r="Q15" s="4"/>
    </row>
    <row r="16" spans="1:17" s="22" customFormat="1" ht="15.75" outlineLevel="2">
      <c r="A16" s="26" t="e">
        <f>#REF!+1</f>
        <v>#REF!</v>
      </c>
      <c r="B16" s="18" t="s">
        <v>77</v>
      </c>
      <c r="C16" s="18" t="s">
        <v>18</v>
      </c>
      <c r="D16" s="18" t="s">
        <v>29</v>
      </c>
      <c r="E16" s="18" t="s">
        <v>27</v>
      </c>
      <c r="F16" s="18" t="s">
        <v>76</v>
      </c>
      <c r="G16" s="18" t="s">
        <v>27</v>
      </c>
      <c r="H16" s="18" t="s">
        <v>28</v>
      </c>
      <c r="I16" s="18" t="s">
        <v>31</v>
      </c>
      <c r="J16" s="68" t="s">
        <v>21</v>
      </c>
      <c r="K16" s="69"/>
      <c r="L16" s="69"/>
      <c r="M16" s="69"/>
      <c r="N16" s="69"/>
      <c r="O16" s="70"/>
      <c r="P16" s="46">
        <f>P18+P19+P20</f>
        <v>67072.59</v>
      </c>
      <c r="Q16" s="27"/>
    </row>
    <row r="17" spans="1:17" s="33" customFormat="1" ht="18.75" customHeight="1" outlineLevel="4">
      <c r="A17" s="26" t="e">
        <f>#REF!+1</f>
        <v>#REF!</v>
      </c>
      <c r="B17" s="18" t="s">
        <v>77</v>
      </c>
      <c r="C17" s="18" t="s">
        <v>18</v>
      </c>
      <c r="D17" s="18" t="s">
        <v>29</v>
      </c>
      <c r="E17" s="18" t="s">
        <v>34</v>
      </c>
      <c r="F17" s="18" t="s">
        <v>76</v>
      </c>
      <c r="G17" s="18" t="s">
        <v>29</v>
      </c>
      <c r="H17" s="18" t="s">
        <v>28</v>
      </c>
      <c r="I17" s="18" t="s">
        <v>31</v>
      </c>
      <c r="J17" s="68" t="s">
        <v>22</v>
      </c>
      <c r="K17" s="69"/>
      <c r="L17" s="69"/>
      <c r="M17" s="69"/>
      <c r="N17" s="69"/>
      <c r="O17" s="70"/>
      <c r="P17" s="46">
        <f>SUM(P18+P19+P20)</f>
        <v>67072.59</v>
      </c>
      <c r="Q17" s="50"/>
    </row>
    <row r="18" spans="1:16" ht="60.75" customHeight="1" outlineLevel="4">
      <c r="A18" s="14" t="e">
        <f>#REF!+1</f>
        <v>#REF!</v>
      </c>
      <c r="B18" s="17" t="s">
        <v>77</v>
      </c>
      <c r="C18" s="17" t="s">
        <v>18</v>
      </c>
      <c r="D18" s="17" t="s">
        <v>29</v>
      </c>
      <c r="E18" s="17" t="s">
        <v>34</v>
      </c>
      <c r="F18" s="17" t="s">
        <v>30</v>
      </c>
      <c r="G18" s="17" t="s">
        <v>29</v>
      </c>
      <c r="H18" s="17" t="s">
        <v>28</v>
      </c>
      <c r="I18" s="17" t="s">
        <v>31</v>
      </c>
      <c r="J18" s="59" t="s">
        <v>109</v>
      </c>
      <c r="K18" s="60"/>
      <c r="L18" s="60"/>
      <c r="M18" s="60"/>
      <c r="N18" s="60"/>
      <c r="O18" s="61"/>
      <c r="P18" s="48">
        <v>66644.33</v>
      </c>
    </row>
    <row r="19" spans="1:16" ht="108" customHeight="1" outlineLevel="4">
      <c r="A19" s="14" t="e">
        <f>#REF!+1</f>
        <v>#REF!</v>
      </c>
      <c r="B19" s="17" t="s">
        <v>77</v>
      </c>
      <c r="C19" s="17" t="s">
        <v>18</v>
      </c>
      <c r="D19" s="17" t="s">
        <v>29</v>
      </c>
      <c r="E19" s="17" t="s">
        <v>34</v>
      </c>
      <c r="F19" s="17" t="s">
        <v>35</v>
      </c>
      <c r="G19" s="17" t="s">
        <v>29</v>
      </c>
      <c r="H19" s="17" t="s">
        <v>28</v>
      </c>
      <c r="I19" s="17" t="s">
        <v>31</v>
      </c>
      <c r="J19" s="59" t="s">
        <v>111</v>
      </c>
      <c r="K19" s="60"/>
      <c r="L19" s="60"/>
      <c r="M19" s="60"/>
      <c r="N19" s="60"/>
      <c r="O19" s="61"/>
      <c r="P19" s="48">
        <v>0</v>
      </c>
    </row>
    <row r="20" spans="1:16" ht="52.5" customHeight="1" outlineLevel="4">
      <c r="A20" s="14" t="e">
        <f>#REF!+1</f>
        <v>#REF!</v>
      </c>
      <c r="B20" s="17" t="s">
        <v>77</v>
      </c>
      <c r="C20" s="17" t="s">
        <v>18</v>
      </c>
      <c r="D20" s="17" t="s">
        <v>29</v>
      </c>
      <c r="E20" s="17" t="s">
        <v>34</v>
      </c>
      <c r="F20" s="17" t="s">
        <v>36</v>
      </c>
      <c r="G20" s="17" t="s">
        <v>29</v>
      </c>
      <c r="H20" s="17" t="s">
        <v>28</v>
      </c>
      <c r="I20" s="17" t="s">
        <v>31</v>
      </c>
      <c r="J20" s="59" t="s">
        <v>110</v>
      </c>
      <c r="K20" s="60"/>
      <c r="L20" s="60"/>
      <c r="M20" s="60"/>
      <c r="N20" s="60"/>
      <c r="O20" s="61"/>
      <c r="P20" s="48">
        <v>428.26</v>
      </c>
    </row>
    <row r="21" spans="1:17" s="1" customFormat="1" ht="30" customHeight="1" hidden="1" outlineLevel="1">
      <c r="A21" s="14" t="e">
        <f>#REF!+1</f>
        <v>#REF!</v>
      </c>
      <c r="B21" s="17" t="s">
        <v>77</v>
      </c>
      <c r="C21" s="17" t="s">
        <v>18</v>
      </c>
      <c r="D21" s="17" t="s">
        <v>41</v>
      </c>
      <c r="E21" s="17" t="s">
        <v>27</v>
      </c>
      <c r="F21" s="17" t="s">
        <v>76</v>
      </c>
      <c r="G21" s="17" t="s">
        <v>27</v>
      </c>
      <c r="H21" s="17" t="s">
        <v>28</v>
      </c>
      <c r="I21" s="17" t="s">
        <v>76</v>
      </c>
      <c r="J21" s="37" t="s">
        <v>23</v>
      </c>
      <c r="K21" s="40" t="e">
        <f>K22</f>
        <v>#REF!</v>
      </c>
      <c r="L21" s="40" t="e">
        <f>L22</f>
        <v>#REF!</v>
      </c>
      <c r="M21" s="40" t="e">
        <f>M22</f>
        <v>#REF!</v>
      </c>
      <c r="N21" s="41"/>
      <c r="O21" s="41"/>
      <c r="P21" s="30"/>
      <c r="Q21" s="4"/>
    </row>
    <row r="22" spans="1:17" s="1" customFormat="1" ht="30" customHeight="1" hidden="1" outlineLevel="2">
      <c r="A22" s="14" t="e">
        <f aca="true" t="shared" si="0" ref="A22:A42">A21+1</f>
        <v>#REF!</v>
      </c>
      <c r="B22" s="17" t="s">
        <v>77</v>
      </c>
      <c r="C22" s="17" t="s">
        <v>18</v>
      </c>
      <c r="D22" s="17" t="s">
        <v>41</v>
      </c>
      <c r="E22" s="17" t="s">
        <v>34</v>
      </c>
      <c r="F22" s="17" t="s">
        <v>76</v>
      </c>
      <c r="G22" s="17" t="s">
        <v>29</v>
      </c>
      <c r="H22" s="17" t="s">
        <v>28</v>
      </c>
      <c r="I22" s="17" t="s">
        <v>31</v>
      </c>
      <c r="J22" s="37" t="s">
        <v>24</v>
      </c>
      <c r="K22" s="40" t="e">
        <f>K23+K25+K26+K27+K28+K29+K30+K31+K35+K39+K40+K42+#REF!+#REF!</f>
        <v>#REF!</v>
      </c>
      <c r="L22" s="40" t="e">
        <f>L23+L25+L26+L27+L28+L29+L30+L31+L35+L39+L40+L42+#REF!+#REF!</f>
        <v>#REF!</v>
      </c>
      <c r="M22" s="40" t="e">
        <f>M23+M25+M26+M27+M28+M29+M30+M31+M35+M39+M40+M42+#REF!+#REF!</f>
        <v>#REF!</v>
      </c>
      <c r="N22" s="41"/>
      <c r="O22" s="41"/>
      <c r="P22" s="30"/>
      <c r="Q22" s="4"/>
    </row>
    <row r="23" spans="1:16" ht="30" customHeight="1" hidden="1" outlineLevel="3">
      <c r="A23" s="14" t="e">
        <f t="shared" si="0"/>
        <v>#REF!</v>
      </c>
      <c r="B23" s="17" t="s">
        <v>77</v>
      </c>
      <c r="C23" s="17" t="s">
        <v>18</v>
      </c>
      <c r="D23" s="17" t="s">
        <v>41</v>
      </c>
      <c r="E23" s="17" t="s">
        <v>34</v>
      </c>
      <c r="F23" s="17" t="s">
        <v>30</v>
      </c>
      <c r="G23" s="17" t="s">
        <v>29</v>
      </c>
      <c r="H23" s="17" t="s">
        <v>28</v>
      </c>
      <c r="I23" s="17" t="s">
        <v>31</v>
      </c>
      <c r="J23" s="37" t="s">
        <v>25</v>
      </c>
      <c r="K23" s="40">
        <f>K24</f>
        <v>29289</v>
      </c>
      <c r="L23" s="42"/>
      <c r="M23" s="40">
        <f>M24</f>
        <v>7</v>
      </c>
      <c r="N23" s="41"/>
      <c r="O23" s="41"/>
      <c r="P23" s="30"/>
    </row>
    <row r="24" spans="1:16" ht="28.5" customHeight="1" hidden="1" outlineLevel="4">
      <c r="A24" s="14" t="e">
        <f t="shared" si="0"/>
        <v>#REF!</v>
      </c>
      <c r="B24" s="17" t="s">
        <v>77</v>
      </c>
      <c r="C24" s="17" t="s">
        <v>18</v>
      </c>
      <c r="D24" s="17" t="s">
        <v>41</v>
      </c>
      <c r="E24" s="17" t="s">
        <v>34</v>
      </c>
      <c r="F24" s="17" t="s">
        <v>32</v>
      </c>
      <c r="G24" s="17" t="s">
        <v>29</v>
      </c>
      <c r="H24" s="17" t="s">
        <v>28</v>
      </c>
      <c r="I24" s="17" t="s">
        <v>31</v>
      </c>
      <c r="J24" s="37" t="s">
        <v>61</v>
      </c>
      <c r="K24" s="43">
        <v>29289</v>
      </c>
      <c r="L24" s="44"/>
      <c r="M24" s="43">
        <v>7</v>
      </c>
      <c r="N24" s="45"/>
      <c r="O24" s="45"/>
      <c r="P24" s="48"/>
    </row>
    <row r="25" spans="1:16" ht="30" customHeight="1" hidden="1" outlineLevel="3">
      <c r="A25" s="14" t="e">
        <f t="shared" si="0"/>
        <v>#REF!</v>
      </c>
      <c r="B25" s="17" t="s">
        <v>77</v>
      </c>
      <c r="C25" s="17" t="s">
        <v>18</v>
      </c>
      <c r="D25" s="17" t="s">
        <v>41</v>
      </c>
      <c r="E25" s="17" t="s">
        <v>34</v>
      </c>
      <c r="F25" s="17" t="s">
        <v>35</v>
      </c>
      <c r="G25" s="17" t="s">
        <v>29</v>
      </c>
      <c r="H25" s="17" t="s">
        <v>28</v>
      </c>
      <c r="I25" s="17" t="s">
        <v>31</v>
      </c>
      <c r="J25" s="37" t="s">
        <v>62</v>
      </c>
      <c r="K25" s="40">
        <v>289</v>
      </c>
      <c r="L25" s="42"/>
      <c r="M25" s="42"/>
      <c r="N25" s="41"/>
      <c r="O25" s="41"/>
      <c r="P25" s="30"/>
    </row>
    <row r="26" spans="1:16" ht="33.75" customHeight="1" hidden="1" outlineLevel="3">
      <c r="A26" s="14" t="e">
        <f t="shared" si="0"/>
        <v>#REF!</v>
      </c>
      <c r="B26" s="17" t="s">
        <v>77</v>
      </c>
      <c r="C26" s="17" t="s">
        <v>18</v>
      </c>
      <c r="D26" s="17" t="s">
        <v>41</v>
      </c>
      <c r="E26" s="17" t="s">
        <v>34</v>
      </c>
      <c r="F26" s="17" t="s">
        <v>37</v>
      </c>
      <c r="G26" s="17" t="s">
        <v>29</v>
      </c>
      <c r="H26" s="17" t="s">
        <v>28</v>
      </c>
      <c r="I26" s="17" t="s">
        <v>31</v>
      </c>
      <c r="J26" s="37" t="s">
        <v>63</v>
      </c>
      <c r="K26" s="40">
        <v>211951</v>
      </c>
      <c r="L26" s="42"/>
      <c r="M26" s="40">
        <v>1029</v>
      </c>
      <c r="N26" s="41"/>
      <c r="O26" s="41"/>
      <c r="P26" s="30"/>
    </row>
    <row r="27" spans="1:16" ht="33.75" customHeight="1" hidden="1" outlineLevel="3">
      <c r="A27" s="14" t="e">
        <f t="shared" si="0"/>
        <v>#REF!</v>
      </c>
      <c r="B27" s="17" t="s">
        <v>77</v>
      </c>
      <c r="C27" s="17" t="s">
        <v>18</v>
      </c>
      <c r="D27" s="17" t="s">
        <v>41</v>
      </c>
      <c r="E27" s="17" t="s">
        <v>34</v>
      </c>
      <c r="F27" s="17" t="s">
        <v>38</v>
      </c>
      <c r="G27" s="17" t="s">
        <v>29</v>
      </c>
      <c r="H27" s="17" t="s">
        <v>28</v>
      </c>
      <c r="I27" s="17" t="s">
        <v>31</v>
      </c>
      <c r="J27" s="37" t="s">
        <v>64</v>
      </c>
      <c r="K27" s="40">
        <v>77942</v>
      </c>
      <c r="L27" s="42"/>
      <c r="M27" s="40">
        <v>2862</v>
      </c>
      <c r="N27" s="41"/>
      <c r="O27" s="41"/>
      <c r="P27" s="30"/>
    </row>
    <row r="28" spans="1:16" ht="30" customHeight="1" hidden="1" outlineLevel="3">
      <c r="A28" s="14" t="e">
        <f t="shared" si="0"/>
        <v>#REF!</v>
      </c>
      <c r="B28" s="17" t="s">
        <v>77</v>
      </c>
      <c r="C28" s="17" t="s">
        <v>18</v>
      </c>
      <c r="D28" s="17" t="s">
        <v>41</v>
      </c>
      <c r="E28" s="17" t="s">
        <v>34</v>
      </c>
      <c r="F28" s="17" t="s">
        <v>60</v>
      </c>
      <c r="G28" s="17" t="s">
        <v>29</v>
      </c>
      <c r="H28" s="17" t="s">
        <v>28</v>
      </c>
      <c r="I28" s="17" t="s">
        <v>31</v>
      </c>
      <c r="J28" s="37" t="s">
        <v>65</v>
      </c>
      <c r="K28" s="40">
        <v>9447</v>
      </c>
      <c r="L28" s="42"/>
      <c r="M28" s="40">
        <v>177</v>
      </c>
      <c r="N28" s="41"/>
      <c r="O28" s="41"/>
      <c r="P28" s="30"/>
    </row>
    <row r="29" spans="1:16" ht="15.75" customHeight="1" hidden="1" outlineLevel="3">
      <c r="A29" s="14" t="e">
        <f t="shared" si="0"/>
        <v>#REF!</v>
      </c>
      <c r="B29" s="17" t="s">
        <v>77</v>
      </c>
      <c r="C29" s="17" t="s">
        <v>18</v>
      </c>
      <c r="D29" s="17" t="s">
        <v>41</v>
      </c>
      <c r="E29" s="17" t="s">
        <v>34</v>
      </c>
      <c r="F29" s="17" t="s">
        <v>42</v>
      </c>
      <c r="G29" s="17" t="s">
        <v>29</v>
      </c>
      <c r="H29" s="17" t="s">
        <v>28</v>
      </c>
      <c r="I29" s="17" t="s">
        <v>31</v>
      </c>
      <c r="J29" s="37" t="s">
        <v>66</v>
      </c>
      <c r="K29" s="40">
        <v>98346</v>
      </c>
      <c r="L29" s="40">
        <v>7</v>
      </c>
      <c r="M29" s="40">
        <v>8</v>
      </c>
      <c r="N29" s="41"/>
      <c r="O29" s="41"/>
      <c r="P29" s="30"/>
    </row>
    <row r="30" spans="1:16" ht="18" customHeight="1" hidden="1" outlineLevel="3">
      <c r="A30" s="14" t="e">
        <f t="shared" si="0"/>
        <v>#REF!</v>
      </c>
      <c r="B30" s="17" t="s">
        <v>77</v>
      </c>
      <c r="C30" s="17" t="s">
        <v>18</v>
      </c>
      <c r="D30" s="17" t="s">
        <v>41</v>
      </c>
      <c r="E30" s="17" t="s">
        <v>34</v>
      </c>
      <c r="F30" s="17" t="s">
        <v>59</v>
      </c>
      <c r="G30" s="17" t="s">
        <v>29</v>
      </c>
      <c r="H30" s="17" t="s">
        <v>28</v>
      </c>
      <c r="I30" s="17" t="s">
        <v>31</v>
      </c>
      <c r="J30" s="37" t="s">
        <v>17</v>
      </c>
      <c r="K30" s="40">
        <v>286051</v>
      </c>
      <c r="L30" s="40">
        <v>11</v>
      </c>
      <c r="M30" s="42"/>
      <c r="N30" s="41"/>
      <c r="O30" s="41"/>
      <c r="P30" s="30"/>
    </row>
    <row r="31" spans="1:16" ht="45" customHeight="1" hidden="1" outlineLevel="3">
      <c r="A31" s="14" t="e">
        <f t="shared" si="0"/>
        <v>#REF!</v>
      </c>
      <c r="B31" s="17" t="s">
        <v>77</v>
      </c>
      <c r="C31" s="17" t="s">
        <v>18</v>
      </c>
      <c r="D31" s="17" t="s">
        <v>41</v>
      </c>
      <c r="E31" s="17" t="s">
        <v>34</v>
      </c>
      <c r="F31" s="17" t="s">
        <v>31</v>
      </c>
      <c r="G31" s="17" t="s">
        <v>29</v>
      </c>
      <c r="H31" s="17" t="s">
        <v>28</v>
      </c>
      <c r="I31" s="17" t="s">
        <v>31</v>
      </c>
      <c r="J31" s="37" t="s">
        <v>67</v>
      </c>
      <c r="K31" s="40">
        <f>SUM(K32:K34)</f>
        <v>1364587</v>
      </c>
      <c r="L31" s="40">
        <f>SUM(L32:L34)</f>
        <v>19000</v>
      </c>
      <c r="M31" s="40">
        <f>SUM(M32:M34)</f>
        <v>741</v>
      </c>
      <c r="N31" s="41"/>
      <c r="O31" s="41"/>
      <c r="P31" s="30"/>
    </row>
    <row r="32" spans="1:16" ht="45" customHeight="1" hidden="1" outlineLevel="4">
      <c r="A32" s="14" t="e">
        <f t="shared" si="0"/>
        <v>#REF!</v>
      </c>
      <c r="B32" s="17" t="s">
        <v>77</v>
      </c>
      <c r="C32" s="17" t="s">
        <v>18</v>
      </c>
      <c r="D32" s="17" t="s">
        <v>41</v>
      </c>
      <c r="E32" s="17" t="s">
        <v>34</v>
      </c>
      <c r="F32" s="17" t="s">
        <v>12</v>
      </c>
      <c r="G32" s="17" t="s">
        <v>29</v>
      </c>
      <c r="H32" s="17" t="s">
        <v>28</v>
      </c>
      <c r="I32" s="17" t="s">
        <v>31</v>
      </c>
      <c r="J32" s="37" t="s">
        <v>6</v>
      </c>
      <c r="K32" s="43">
        <v>485351</v>
      </c>
      <c r="L32" s="44"/>
      <c r="M32" s="44"/>
      <c r="N32" s="45"/>
      <c r="O32" s="45"/>
      <c r="P32" s="48"/>
    </row>
    <row r="33" spans="1:16" ht="45" customHeight="1" hidden="1" outlineLevel="4">
      <c r="A33" s="14" t="e">
        <f t="shared" si="0"/>
        <v>#REF!</v>
      </c>
      <c r="B33" s="17" t="s">
        <v>77</v>
      </c>
      <c r="C33" s="17" t="s">
        <v>18</v>
      </c>
      <c r="D33" s="17" t="s">
        <v>41</v>
      </c>
      <c r="E33" s="17" t="s">
        <v>34</v>
      </c>
      <c r="F33" s="17" t="s">
        <v>13</v>
      </c>
      <c r="G33" s="17" t="s">
        <v>29</v>
      </c>
      <c r="H33" s="17" t="s">
        <v>28</v>
      </c>
      <c r="I33" s="17" t="s">
        <v>31</v>
      </c>
      <c r="J33" s="37" t="s">
        <v>7</v>
      </c>
      <c r="K33" s="43">
        <v>2322</v>
      </c>
      <c r="L33" s="44"/>
      <c r="M33" s="44"/>
      <c r="N33" s="45"/>
      <c r="O33" s="45"/>
      <c r="P33" s="48"/>
    </row>
    <row r="34" spans="1:16" ht="30" customHeight="1" hidden="1" outlineLevel="4">
      <c r="A34" s="14" t="e">
        <f t="shared" si="0"/>
        <v>#REF!</v>
      </c>
      <c r="B34" s="17" t="s">
        <v>77</v>
      </c>
      <c r="C34" s="17" t="s">
        <v>18</v>
      </c>
      <c r="D34" s="17" t="s">
        <v>41</v>
      </c>
      <c r="E34" s="17" t="s">
        <v>34</v>
      </c>
      <c r="F34" s="17" t="s">
        <v>43</v>
      </c>
      <c r="G34" s="17" t="s">
        <v>29</v>
      </c>
      <c r="H34" s="17" t="s">
        <v>28</v>
      </c>
      <c r="I34" s="17" t="s">
        <v>31</v>
      </c>
      <c r="J34" s="37" t="s">
        <v>68</v>
      </c>
      <c r="K34" s="43">
        <v>876914</v>
      </c>
      <c r="L34" s="43">
        <v>19000</v>
      </c>
      <c r="M34" s="43">
        <v>741</v>
      </c>
      <c r="N34" s="45"/>
      <c r="O34" s="45"/>
      <c r="P34" s="48"/>
    </row>
    <row r="35" spans="1:16" ht="45" customHeight="1" hidden="1" outlineLevel="3">
      <c r="A35" s="14" t="e">
        <f t="shared" si="0"/>
        <v>#REF!</v>
      </c>
      <c r="B35" s="17" t="s">
        <v>77</v>
      </c>
      <c r="C35" s="17" t="s">
        <v>18</v>
      </c>
      <c r="D35" s="17" t="s">
        <v>41</v>
      </c>
      <c r="E35" s="17" t="s">
        <v>34</v>
      </c>
      <c r="F35" s="17" t="s">
        <v>48</v>
      </c>
      <c r="G35" s="17" t="s">
        <v>29</v>
      </c>
      <c r="H35" s="17" t="s">
        <v>28</v>
      </c>
      <c r="I35" s="17" t="s">
        <v>31</v>
      </c>
      <c r="J35" s="37" t="s">
        <v>8</v>
      </c>
      <c r="K35" s="40">
        <f>SUM(K36:K38)</f>
        <v>4600</v>
      </c>
      <c r="L35" s="40">
        <f>SUM(L36:L38)</f>
        <v>150</v>
      </c>
      <c r="M35" s="40">
        <f>SUM(M36:M38)</f>
        <v>1</v>
      </c>
      <c r="N35" s="41"/>
      <c r="O35" s="41"/>
      <c r="P35" s="30"/>
    </row>
    <row r="36" spans="1:16" ht="45" customHeight="1" hidden="1" outlineLevel="4">
      <c r="A36" s="14" t="e">
        <f t="shared" si="0"/>
        <v>#REF!</v>
      </c>
      <c r="B36" s="17" t="s">
        <v>77</v>
      </c>
      <c r="C36" s="17" t="s">
        <v>18</v>
      </c>
      <c r="D36" s="17" t="s">
        <v>41</v>
      </c>
      <c r="E36" s="17" t="s">
        <v>34</v>
      </c>
      <c r="F36" s="17" t="s">
        <v>14</v>
      </c>
      <c r="G36" s="17" t="s">
        <v>29</v>
      </c>
      <c r="H36" s="17" t="s">
        <v>28</v>
      </c>
      <c r="I36" s="17" t="s">
        <v>31</v>
      </c>
      <c r="J36" s="37" t="s">
        <v>9</v>
      </c>
      <c r="K36" s="43">
        <v>1478</v>
      </c>
      <c r="L36" s="44"/>
      <c r="M36" s="44"/>
      <c r="N36" s="45"/>
      <c r="O36" s="45"/>
      <c r="P36" s="48"/>
    </row>
    <row r="37" spans="1:16" ht="45" customHeight="1" hidden="1" outlineLevel="4">
      <c r="A37" s="14" t="e">
        <f t="shared" si="0"/>
        <v>#REF!</v>
      </c>
      <c r="B37" s="17" t="s">
        <v>77</v>
      </c>
      <c r="C37" s="17" t="s">
        <v>18</v>
      </c>
      <c r="D37" s="17" t="s">
        <v>41</v>
      </c>
      <c r="E37" s="17" t="s">
        <v>34</v>
      </c>
      <c r="F37" s="17" t="s">
        <v>15</v>
      </c>
      <c r="G37" s="17" t="s">
        <v>29</v>
      </c>
      <c r="H37" s="17" t="s">
        <v>28</v>
      </c>
      <c r="I37" s="17" t="s">
        <v>31</v>
      </c>
      <c r="J37" s="37" t="s">
        <v>10</v>
      </c>
      <c r="K37" s="43">
        <v>58</v>
      </c>
      <c r="L37" s="44"/>
      <c r="M37" s="44"/>
      <c r="N37" s="45"/>
      <c r="O37" s="45"/>
      <c r="P37" s="48"/>
    </row>
    <row r="38" spans="1:16" ht="45" customHeight="1" hidden="1" outlineLevel="4">
      <c r="A38" s="14" t="e">
        <f t="shared" si="0"/>
        <v>#REF!</v>
      </c>
      <c r="B38" s="17" t="s">
        <v>77</v>
      </c>
      <c r="C38" s="17" t="s">
        <v>18</v>
      </c>
      <c r="D38" s="17" t="s">
        <v>41</v>
      </c>
      <c r="E38" s="17" t="s">
        <v>34</v>
      </c>
      <c r="F38" s="17" t="s">
        <v>44</v>
      </c>
      <c r="G38" s="17" t="s">
        <v>29</v>
      </c>
      <c r="H38" s="17" t="s">
        <v>28</v>
      </c>
      <c r="I38" s="17" t="s">
        <v>31</v>
      </c>
      <c r="J38" s="37" t="s">
        <v>69</v>
      </c>
      <c r="K38" s="43">
        <v>3064</v>
      </c>
      <c r="L38" s="43">
        <v>150</v>
      </c>
      <c r="M38" s="43">
        <v>1</v>
      </c>
      <c r="N38" s="45"/>
      <c r="O38" s="45"/>
      <c r="P38" s="48"/>
    </row>
    <row r="39" spans="1:16" ht="45" customHeight="1" hidden="1" outlineLevel="3">
      <c r="A39" s="14" t="e">
        <f t="shared" si="0"/>
        <v>#REF!</v>
      </c>
      <c r="B39" s="17" t="s">
        <v>77</v>
      </c>
      <c r="C39" s="17" t="s">
        <v>18</v>
      </c>
      <c r="D39" s="17" t="s">
        <v>41</v>
      </c>
      <c r="E39" s="17" t="s">
        <v>34</v>
      </c>
      <c r="F39" s="17" t="s">
        <v>45</v>
      </c>
      <c r="G39" s="17" t="s">
        <v>29</v>
      </c>
      <c r="H39" s="17" t="s">
        <v>28</v>
      </c>
      <c r="I39" s="17" t="s">
        <v>31</v>
      </c>
      <c r="J39" s="37" t="s">
        <v>11</v>
      </c>
      <c r="K39" s="40">
        <v>237</v>
      </c>
      <c r="L39" s="42"/>
      <c r="M39" s="42"/>
      <c r="N39" s="41"/>
      <c r="O39" s="41"/>
      <c r="P39" s="30"/>
    </row>
    <row r="40" spans="1:16" ht="45" customHeight="1" hidden="1" outlineLevel="3">
      <c r="A40" s="14" t="e">
        <f t="shared" si="0"/>
        <v>#REF!</v>
      </c>
      <c r="B40" s="17" t="s">
        <v>77</v>
      </c>
      <c r="C40" s="17" t="s">
        <v>18</v>
      </c>
      <c r="D40" s="17" t="s">
        <v>41</v>
      </c>
      <c r="E40" s="17" t="s">
        <v>34</v>
      </c>
      <c r="F40" s="17" t="s">
        <v>46</v>
      </c>
      <c r="G40" s="17" t="s">
        <v>29</v>
      </c>
      <c r="H40" s="17" t="s">
        <v>28</v>
      </c>
      <c r="I40" s="17" t="s">
        <v>31</v>
      </c>
      <c r="J40" s="37" t="s">
        <v>3</v>
      </c>
      <c r="K40" s="42"/>
      <c r="L40" s="42"/>
      <c r="M40" s="40">
        <f>M41</f>
        <v>192</v>
      </c>
      <c r="N40" s="41"/>
      <c r="O40" s="41"/>
      <c r="P40" s="30"/>
    </row>
    <row r="41" spans="1:16" ht="45" customHeight="1" hidden="1" outlineLevel="4">
      <c r="A41" s="14" t="e">
        <f t="shared" si="0"/>
        <v>#REF!</v>
      </c>
      <c r="B41" s="17" t="s">
        <v>77</v>
      </c>
      <c r="C41" s="17" t="s">
        <v>18</v>
      </c>
      <c r="D41" s="17" t="s">
        <v>41</v>
      </c>
      <c r="E41" s="17" t="s">
        <v>34</v>
      </c>
      <c r="F41" s="17" t="s">
        <v>4</v>
      </c>
      <c r="G41" s="17" t="s">
        <v>29</v>
      </c>
      <c r="H41" s="17" t="s">
        <v>28</v>
      </c>
      <c r="I41" s="17" t="s">
        <v>31</v>
      </c>
      <c r="J41" s="37" t="s">
        <v>88</v>
      </c>
      <c r="K41" s="44"/>
      <c r="L41" s="44"/>
      <c r="M41" s="43">
        <v>192</v>
      </c>
      <c r="N41" s="45"/>
      <c r="O41" s="45"/>
      <c r="P41" s="48"/>
    </row>
    <row r="42" spans="1:16" ht="60" customHeight="1" hidden="1" outlineLevel="3">
      <c r="A42" s="14" t="e">
        <f t="shared" si="0"/>
        <v>#REF!</v>
      </c>
      <c r="B42" s="17" t="s">
        <v>77</v>
      </c>
      <c r="C42" s="17" t="s">
        <v>18</v>
      </c>
      <c r="D42" s="17" t="s">
        <v>41</v>
      </c>
      <c r="E42" s="17" t="s">
        <v>34</v>
      </c>
      <c r="F42" s="17" t="s">
        <v>58</v>
      </c>
      <c r="G42" s="17" t="s">
        <v>34</v>
      </c>
      <c r="H42" s="17" t="s">
        <v>28</v>
      </c>
      <c r="I42" s="17" t="s">
        <v>31</v>
      </c>
      <c r="J42" s="37" t="s">
        <v>26</v>
      </c>
      <c r="K42" s="40">
        <v>233999</v>
      </c>
      <c r="L42" s="40">
        <v>1863</v>
      </c>
      <c r="M42" s="40">
        <v>14</v>
      </c>
      <c r="N42" s="41"/>
      <c r="O42" s="41"/>
      <c r="P42" s="30"/>
    </row>
    <row r="43" spans="1:16" ht="29.25" customHeight="1" outlineLevel="3">
      <c r="A43" s="14"/>
      <c r="B43" s="18" t="s">
        <v>77</v>
      </c>
      <c r="C43" s="18" t="s">
        <v>18</v>
      </c>
      <c r="D43" s="18" t="s">
        <v>41</v>
      </c>
      <c r="E43" s="18" t="s">
        <v>27</v>
      </c>
      <c r="F43" s="18" t="s">
        <v>76</v>
      </c>
      <c r="G43" s="18" t="s">
        <v>27</v>
      </c>
      <c r="H43" s="18" t="s">
        <v>28</v>
      </c>
      <c r="I43" s="18" t="s">
        <v>76</v>
      </c>
      <c r="J43" s="68" t="s">
        <v>23</v>
      </c>
      <c r="K43" s="69"/>
      <c r="L43" s="69"/>
      <c r="M43" s="69"/>
      <c r="N43" s="69"/>
      <c r="O43" s="70"/>
      <c r="P43" s="32">
        <f>P44</f>
        <v>105111.36</v>
      </c>
    </row>
    <row r="44" spans="1:16" ht="30" customHeight="1" outlineLevel="3">
      <c r="A44" s="14"/>
      <c r="B44" s="17" t="s">
        <v>77</v>
      </c>
      <c r="C44" s="17" t="s">
        <v>18</v>
      </c>
      <c r="D44" s="17" t="s">
        <v>41</v>
      </c>
      <c r="E44" s="17" t="s">
        <v>34</v>
      </c>
      <c r="F44" s="17" t="s">
        <v>107</v>
      </c>
      <c r="G44" s="17" t="s">
        <v>29</v>
      </c>
      <c r="H44" s="17" t="s">
        <v>28</v>
      </c>
      <c r="I44" s="17" t="s">
        <v>31</v>
      </c>
      <c r="J44" s="68" t="s">
        <v>112</v>
      </c>
      <c r="K44" s="69"/>
      <c r="L44" s="69"/>
      <c r="M44" s="69"/>
      <c r="N44" s="69"/>
      <c r="O44" s="70"/>
      <c r="P44" s="32">
        <f>P45+P46+P47+P48</f>
        <v>105111.36</v>
      </c>
    </row>
    <row r="45" spans="1:17" s="33" customFormat="1" ht="61.5" customHeight="1" outlineLevel="4">
      <c r="A45" s="26" t="e">
        <f>#REF!+1</f>
        <v>#REF!</v>
      </c>
      <c r="B45" s="17" t="s">
        <v>77</v>
      </c>
      <c r="C45" s="17" t="s">
        <v>18</v>
      </c>
      <c r="D45" s="17" t="s">
        <v>41</v>
      </c>
      <c r="E45" s="17" t="s">
        <v>34</v>
      </c>
      <c r="F45" s="17" t="s">
        <v>103</v>
      </c>
      <c r="G45" s="17" t="s">
        <v>29</v>
      </c>
      <c r="H45" s="17" t="s">
        <v>28</v>
      </c>
      <c r="I45" s="17" t="s">
        <v>31</v>
      </c>
      <c r="J45" s="59" t="s">
        <v>113</v>
      </c>
      <c r="K45" s="60"/>
      <c r="L45" s="60"/>
      <c r="M45" s="60"/>
      <c r="N45" s="60"/>
      <c r="O45" s="61"/>
      <c r="P45" s="48">
        <v>48481.32</v>
      </c>
      <c r="Q45" s="50"/>
    </row>
    <row r="46" spans="1:16" ht="75.75" customHeight="1" outlineLevel="4">
      <c r="A46" s="14" t="e">
        <f>#REF!+1</f>
        <v>#REF!</v>
      </c>
      <c r="B46" s="17" t="s">
        <v>77</v>
      </c>
      <c r="C46" s="17" t="s">
        <v>18</v>
      </c>
      <c r="D46" s="17" t="s">
        <v>41</v>
      </c>
      <c r="E46" s="17" t="s">
        <v>34</v>
      </c>
      <c r="F46" s="17" t="s">
        <v>104</v>
      </c>
      <c r="G46" s="17" t="s">
        <v>29</v>
      </c>
      <c r="H46" s="17" t="s">
        <v>28</v>
      </c>
      <c r="I46" s="17" t="s">
        <v>31</v>
      </c>
      <c r="J46" s="59" t="s">
        <v>114</v>
      </c>
      <c r="K46" s="60"/>
      <c r="L46" s="60"/>
      <c r="M46" s="60"/>
      <c r="N46" s="60"/>
      <c r="O46" s="61"/>
      <c r="P46" s="48">
        <v>346.77</v>
      </c>
    </row>
    <row r="47" spans="1:16" ht="75.75" customHeight="1" outlineLevel="4">
      <c r="A47" s="14"/>
      <c r="B47" s="17" t="s">
        <v>77</v>
      </c>
      <c r="C47" s="17" t="s">
        <v>18</v>
      </c>
      <c r="D47" s="17" t="s">
        <v>41</v>
      </c>
      <c r="E47" s="17" t="s">
        <v>34</v>
      </c>
      <c r="F47" s="17" t="s">
        <v>105</v>
      </c>
      <c r="G47" s="17" t="s">
        <v>29</v>
      </c>
      <c r="H47" s="17" t="s">
        <v>28</v>
      </c>
      <c r="I47" s="17" t="s">
        <v>31</v>
      </c>
      <c r="J47" s="59" t="s">
        <v>115</v>
      </c>
      <c r="K47" s="60"/>
      <c r="L47" s="60"/>
      <c r="M47" s="60"/>
      <c r="N47" s="60"/>
      <c r="O47" s="61"/>
      <c r="P47" s="48">
        <v>65221.01</v>
      </c>
    </row>
    <row r="48" spans="1:16" ht="63.75" customHeight="1" outlineLevel="4">
      <c r="A48" s="14"/>
      <c r="B48" s="17" t="s">
        <v>77</v>
      </c>
      <c r="C48" s="17" t="s">
        <v>18</v>
      </c>
      <c r="D48" s="17" t="s">
        <v>41</v>
      </c>
      <c r="E48" s="17" t="s">
        <v>34</v>
      </c>
      <c r="F48" s="17" t="s">
        <v>106</v>
      </c>
      <c r="G48" s="17" t="s">
        <v>29</v>
      </c>
      <c r="H48" s="17" t="s">
        <v>28</v>
      </c>
      <c r="I48" s="17" t="s">
        <v>31</v>
      </c>
      <c r="J48" s="59" t="s">
        <v>116</v>
      </c>
      <c r="K48" s="60"/>
      <c r="L48" s="60"/>
      <c r="M48" s="60"/>
      <c r="N48" s="60"/>
      <c r="O48" s="61"/>
      <c r="P48" s="48">
        <v>-8937.74</v>
      </c>
    </row>
    <row r="49" spans="1:16" ht="19.5" customHeight="1" outlineLevel="4">
      <c r="A49" s="14"/>
      <c r="B49" s="18" t="s">
        <v>77</v>
      </c>
      <c r="C49" s="18" t="s">
        <v>18</v>
      </c>
      <c r="D49" s="18" t="s">
        <v>49</v>
      </c>
      <c r="E49" s="18" t="s">
        <v>27</v>
      </c>
      <c r="F49" s="18" t="s">
        <v>76</v>
      </c>
      <c r="G49" s="18" t="s">
        <v>27</v>
      </c>
      <c r="H49" s="18" t="s">
        <v>28</v>
      </c>
      <c r="I49" s="18" t="s">
        <v>76</v>
      </c>
      <c r="J49" s="68" t="s">
        <v>117</v>
      </c>
      <c r="K49" s="69"/>
      <c r="L49" s="69"/>
      <c r="M49" s="69"/>
      <c r="N49" s="69"/>
      <c r="O49" s="70"/>
      <c r="P49" s="46">
        <f>P50</f>
        <v>24783.25</v>
      </c>
    </row>
    <row r="50" spans="1:16" ht="16.5" customHeight="1" outlineLevel="4">
      <c r="A50" s="14"/>
      <c r="B50" s="17" t="s">
        <v>77</v>
      </c>
      <c r="C50" s="17" t="s">
        <v>18</v>
      </c>
      <c r="D50" s="17" t="s">
        <v>49</v>
      </c>
      <c r="E50" s="17" t="s">
        <v>29</v>
      </c>
      <c r="F50" s="17" t="s">
        <v>76</v>
      </c>
      <c r="G50" s="17" t="s">
        <v>29</v>
      </c>
      <c r="H50" s="17" t="s">
        <v>28</v>
      </c>
      <c r="I50" s="17" t="s">
        <v>31</v>
      </c>
      <c r="J50" s="59" t="s">
        <v>118</v>
      </c>
      <c r="K50" s="60"/>
      <c r="L50" s="60"/>
      <c r="M50" s="60"/>
      <c r="N50" s="60"/>
      <c r="O50" s="61"/>
      <c r="P50" s="48">
        <f>P51</f>
        <v>24783.25</v>
      </c>
    </row>
    <row r="51" spans="1:16" ht="21" customHeight="1" outlineLevel="4">
      <c r="A51" s="14"/>
      <c r="B51" s="17" t="s">
        <v>77</v>
      </c>
      <c r="C51" s="17" t="s">
        <v>18</v>
      </c>
      <c r="D51" s="17" t="s">
        <v>49</v>
      </c>
      <c r="E51" s="17" t="s">
        <v>41</v>
      </c>
      <c r="F51" s="17" t="s">
        <v>30</v>
      </c>
      <c r="G51" s="17" t="s">
        <v>29</v>
      </c>
      <c r="H51" s="17" t="s">
        <v>28</v>
      </c>
      <c r="I51" s="17" t="s">
        <v>31</v>
      </c>
      <c r="J51" s="59" t="s">
        <v>118</v>
      </c>
      <c r="K51" s="60"/>
      <c r="L51" s="60"/>
      <c r="M51" s="60"/>
      <c r="N51" s="60"/>
      <c r="O51" s="61"/>
      <c r="P51" s="48">
        <v>24783.25</v>
      </c>
    </row>
    <row r="52" spans="1:17" s="1" customFormat="1" ht="15.75" customHeight="1" outlineLevel="1">
      <c r="A52" s="14" t="e">
        <f>#REF!+1</f>
        <v>#REF!</v>
      </c>
      <c r="B52" s="18" t="s">
        <v>77</v>
      </c>
      <c r="C52" s="18" t="s">
        <v>18</v>
      </c>
      <c r="D52" s="18" t="s">
        <v>40</v>
      </c>
      <c r="E52" s="18" t="s">
        <v>27</v>
      </c>
      <c r="F52" s="18" t="s">
        <v>76</v>
      </c>
      <c r="G52" s="18" t="s">
        <v>27</v>
      </c>
      <c r="H52" s="18" t="s">
        <v>28</v>
      </c>
      <c r="I52" s="18" t="s">
        <v>76</v>
      </c>
      <c r="J52" s="68" t="s">
        <v>0</v>
      </c>
      <c r="K52" s="69"/>
      <c r="L52" s="69"/>
      <c r="M52" s="69"/>
      <c r="N52" s="69"/>
      <c r="O52" s="70"/>
      <c r="P52" s="32">
        <f>P53+P55</f>
        <v>720759.7999999999</v>
      </c>
      <c r="Q52" s="4"/>
    </row>
    <row r="53" spans="1:16" s="33" customFormat="1" ht="15.75" customHeight="1" outlineLevel="3" collapsed="1">
      <c r="A53" s="26"/>
      <c r="B53" s="17" t="s">
        <v>77</v>
      </c>
      <c r="C53" s="17" t="s">
        <v>18</v>
      </c>
      <c r="D53" s="17" t="s">
        <v>40</v>
      </c>
      <c r="E53" s="17" t="s">
        <v>29</v>
      </c>
      <c r="F53" s="17" t="s">
        <v>76</v>
      </c>
      <c r="G53" s="17" t="s">
        <v>27</v>
      </c>
      <c r="H53" s="17" t="s">
        <v>28</v>
      </c>
      <c r="I53" s="17" t="s">
        <v>31</v>
      </c>
      <c r="J53" s="59" t="s">
        <v>94</v>
      </c>
      <c r="K53" s="60"/>
      <c r="L53" s="60"/>
      <c r="M53" s="60"/>
      <c r="N53" s="60"/>
      <c r="O53" s="61"/>
      <c r="P53" s="30">
        <f>SUM(P54)</f>
        <v>88145.11</v>
      </c>
    </row>
    <row r="54" spans="1:16" s="33" customFormat="1" ht="45.75" customHeight="1" outlineLevel="3" collapsed="1">
      <c r="A54" s="26"/>
      <c r="B54" s="17" t="s">
        <v>77</v>
      </c>
      <c r="C54" s="17" t="s">
        <v>18</v>
      </c>
      <c r="D54" s="17" t="s">
        <v>40</v>
      </c>
      <c r="E54" s="17" t="s">
        <v>29</v>
      </c>
      <c r="F54" s="17" t="s">
        <v>36</v>
      </c>
      <c r="G54" s="17" t="s">
        <v>89</v>
      </c>
      <c r="H54" s="17" t="s">
        <v>28</v>
      </c>
      <c r="I54" s="17" t="s">
        <v>31</v>
      </c>
      <c r="J54" s="59" t="s">
        <v>119</v>
      </c>
      <c r="K54" s="60"/>
      <c r="L54" s="60"/>
      <c r="M54" s="60"/>
      <c r="N54" s="60"/>
      <c r="O54" s="61"/>
      <c r="P54" s="30">
        <v>88145.11</v>
      </c>
    </row>
    <row r="55" spans="1:17" ht="17.25" customHeight="1" outlineLevel="3" collapsed="1">
      <c r="A55" s="14"/>
      <c r="B55" s="17" t="s">
        <v>77</v>
      </c>
      <c r="C55" s="17" t="s">
        <v>18</v>
      </c>
      <c r="D55" s="17" t="s">
        <v>40</v>
      </c>
      <c r="E55" s="17" t="s">
        <v>40</v>
      </c>
      <c r="F55" s="17" t="s">
        <v>124</v>
      </c>
      <c r="G55" s="17" t="s">
        <v>27</v>
      </c>
      <c r="H55" s="17" t="s">
        <v>28</v>
      </c>
      <c r="I55" s="17" t="s">
        <v>31</v>
      </c>
      <c r="J55" s="59" t="s">
        <v>93</v>
      </c>
      <c r="K55" s="60"/>
      <c r="L55" s="60"/>
      <c r="M55" s="60"/>
      <c r="N55" s="60"/>
      <c r="O55" s="61"/>
      <c r="P55" s="30">
        <f>P56+P58</f>
        <v>632614.69</v>
      </c>
      <c r="Q55" s="2"/>
    </row>
    <row r="56" spans="1:17" ht="18" customHeight="1" outlineLevel="3" collapsed="1">
      <c r="A56" s="14"/>
      <c r="B56" s="17" t="s">
        <v>77</v>
      </c>
      <c r="C56" s="17" t="s">
        <v>18</v>
      </c>
      <c r="D56" s="17" t="s">
        <v>40</v>
      </c>
      <c r="E56" s="17" t="s">
        <v>40</v>
      </c>
      <c r="F56" s="17" t="s">
        <v>36</v>
      </c>
      <c r="G56" s="17" t="s">
        <v>27</v>
      </c>
      <c r="H56" s="17" t="s">
        <v>28</v>
      </c>
      <c r="I56" s="17" t="s">
        <v>31</v>
      </c>
      <c r="J56" s="59" t="s">
        <v>120</v>
      </c>
      <c r="K56" s="60"/>
      <c r="L56" s="60"/>
      <c r="M56" s="60"/>
      <c r="N56" s="60"/>
      <c r="O56" s="61"/>
      <c r="P56" s="30">
        <f>P57</f>
        <v>128782</v>
      </c>
      <c r="Q56" s="2"/>
    </row>
    <row r="57" spans="1:16" s="33" customFormat="1" ht="33" customHeight="1" outlineLevel="3" collapsed="1">
      <c r="A57" s="26"/>
      <c r="B57" s="17" t="s">
        <v>77</v>
      </c>
      <c r="C57" s="17" t="s">
        <v>18</v>
      </c>
      <c r="D57" s="17" t="s">
        <v>40</v>
      </c>
      <c r="E57" s="17" t="s">
        <v>40</v>
      </c>
      <c r="F57" s="17" t="s">
        <v>125</v>
      </c>
      <c r="G57" s="17" t="s">
        <v>89</v>
      </c>
      <c r="H57" s="17" t="s">
        <v>28</v>
      </c>
      <c r="I57" s="17" t="s">
        <v>31</v>
      </c>
      <c r="J57" s="59" t="s">
        <v>121</v>
      </c>
      <c r="K57" s="60"/>
      <c r="L57" s="60"/>
      <c r="M57" s="60"/>
      <c r="N57" s="60"/>
      <c r="O57" s="61"/>
      <c r="P57" s="30">
        <v>128782</v>
      </c>
    </row>
    <row r="58" spans="1:16" s="33" customFormat="1" ht="17.25" customHeight="1" outlineLevel="3" collapsed="1">
      <c r="A58" s="26"/>
      <c r="B58" s="17" t="s">
        <v>77</v>
      </c>
      <c r="C58" s="17" t="s">
        <v>18</v>
      </c>
      <c r="D58" s="17" t="s">
        <v>40</v>
      </c>
      <c r="E58" s="17" t="s">
        <v>40</v>
      </c>
      <c r="F58" s="17" t="s">
        <v>37</v>
      </c>
      <c r="G58" s="17" t="s">
        <v>27</v>
      </c>
      <c r="H58" s="17" t="s">
        <v>28</v>
      </c>
      <c r="I58" s="17" t="s">
        <v>31</v>
      </c>
      <c r="J58" s="59" t="s">
        <v>122</v>
      </c>
      <c r="K58" s="60"/>
      <c r="L58" s="60"/>
      <c r="M58" s="60"/>
      <c r="N58" s="60"/>
      <c r="O58" s="61"/>
      <c r="P58" s="30">
        <f>P59</f>
        <v>503832.69</v>
      </c>
    </row>
    <row r="59" spans="1:17" ht="32.25" customHeight="1" outlineLevel="3" collapsed="1">
      <c r="A59" s="14"/>
      <c r="B59" s="17" t="s">
        <v>77</v>
      </c>
      <c r="C59" s="17" t="s">
        <v>18</v>
      </c>
      <c r="D59" s="17" t="s">
        <v>40</v>
      </c>
      <c r="E59" s="17" t="s">
        <v>40</v>
      </c>
      <c r="F59" s="17" t="s">
        <v>126</v>
      </c>
      <c r="G59" s="17" t="s">
        <v>89</v>
      </c>
      <c r="H59" s="17" t="s">
        <v>28</v>
      </c>
      <c r="I59" s="17" t="s">
        <v>31</v>
      </c>
      <c r="J59" s="59" t="s">
        <v>123</v>
      </c>
      <c r="K59" s="60"/>
      <c r="L59" s="60"/>
      <c r="M59" s="60"/>
      <c r="N59" s="60"/>
      <c r="O59" s="61"/>
      <c r="P59" s="30">
        <v>503832.69</v>
      </c>
      <c r="Q59" s="2"/>
    </row>
    <row r="60" spans="1:16" s="33" customFormat="1" ht="20.25" customHeight="1" outlineLevel="3" collapsed="1">
      <c r="A60" s="26"/>
      <c r="B60" s="18" t="s">
        <v>101</v>
      </c>
      <c r="C60" s="18" t="s">
        <v>18</v>
      </c>
      <c r="D60" s="18" t="s">
        <v>39</v>
      </c>
      <c r="E60" s="18" t="s">
        <v>27</v>
      </c>
      <c r="F60" s="18" t="s">
        <v>76</v>
      </c>
      <c r="G60" s="18" t="s">
        <v>27</v>
      </c>
      <c r="H60" s="18" t="s">
        <v>28</v>
      </c>
      <c r="I60" s="18" t="s">
        <v>76</v>
      </c>
      <c r="J60" s="68" t="s">
        <v>75</v>
      </c>
      <c r="K60" s="69"/>
      <c r="L60" s="69"/>
      <c r="M60" s="69"/>
      <c r="N60" s="69"/>
      <c r="O60" s="70"/>
      <c r="P60" s="32">
        <f>P61</f>
        <v>1720</v>
      </c>
    </row>
    <row r="61" spans="1:17" ht="44.25" customHeight="1" outlineLevel="3" collapsed="1">
      <c r="A61" s="14"/>
      <c r="B61" s="17" t="s">
        <v>101</v>
      </c>
      <c r="C61" s="17" t="s">
        <v>18</v>
      </c>
      <c r="D61" s="17" t="s">
        <v>39</v>
      </c>
      <c r="E61" s="17" t="s">
        <v>47</v>
      </c>
      <c r="F61" s="17" t="s">
        <v>76</v>
      </c>
      <c r="G61" s="17" t="s">
        <v>27</v>
      </c>
      <c r="H61" s="17" t="s">
        <v>28</v>
      </c>
      <c r="I61" s="17" t="s">
        <v>76</v>
      </c>
      <c r="J61" s="59" t="s">
        <v>128</v>
      </c>
      <c r="K61" s="60"/>
      <c r="L61" s="60"/>
      <c r="M61" s="60"/>
      <c r="N61" s="60"/>
      <c r="O61" s="61"/>
      <c r="P61" s="30">
        <f>P62</f>
        <v>1720</v>
      </c>
      <c r="Q61" s="2"/>
    </row>
    <row r="62" spans="1:17" ht="61.5" customHeight="1" outlineLevel="3" collapsed="1">
      <c r="A62" s="14"/>
      <c r="B62" s="17" t="s">
        <v>101</v>
      </c>
      <c r="C62" s="17" t="s">
        <v>18</v>
      </c>
      <c r="D62" s="17" t="s">
        <v>39</v>
      </c>
      <c r="E62" s="17" t="s">
        <v>47</v>
      </c>
      <c r="F62" s="17" t="s">
        <v>35</v>
      </c>
      <c r="G62" s="17" t="s">
        <v>29</v>
      </c>
      <c r="H62" s="17" t="s">
        <v>28</v>
      </c>
      <c r="I62" s="17" t="s">
        <v>76</v>
      </c>
      <c r="J62" s="59" t="s">
        <v>127</v>
      </c>
      <c r="K62" s="60"/>
      <c r="L62" s="60"/>
      <c r="M62" s="60"/>
      <c r="N62" s="60"/>
      <c r="O62" s="61"/>
      <c r="P62" s="30">
        <v>1720</v>
      </c>
      <c r="Q62" s="2"/>
    </row>
    <row r="63" spans="1:16" ht="33.75" customHeight="1" hidden="1" outlineLevel="3">
      <c r="A63" s="14" t="e">
        <f>#REF!+1</f>
        <v>#REF!</v>
      </c>
      <c r="B63" s="18" t="s">
        <v>95</v>
      </c>
      <c r="C63" s="17" t="s">
        <v>18</v>
      </c>
      <c r="D63" s="17" t="s">
        <v>40</v>
      </c>
      <c r="E63" s="17" t="s">
        <v>34</v>
      </c>
      <c r="F63" s="17" t="s">
        <v>30</v>
      </c>
      <c r="G63" s="17" t="s">
        <v>34</v>
      </c>
      <c r="H63" s="17" t="s">
        <v>28</v>
      </c>
      <c r="I63" s="17" t="s">
        <v>31</v>
      </c>
      <c r="J63" s="37" t="s">
        <v>1</v>
      </c>
      <c r="K63" s="40">
        <v>4705209</v>
      </c>
      <c r="L63" s="42"/>
      <c r="M63" s="42"/>
      <c r="N63" s="41"/>
      <c r="O63" s="41"/>
      <c r="P63" s="30"/>
    </row>
    <row r="64" spans="1:17" s="1" customFormat="1" ht="15" customHeight="1" hidden="1" outlineLevel="2">
      <c r="A64" s="14" t="e">
        <f>A63+1</f>
        <v>#REF!</v>
      </c>
      <c r="B64" s="18" t="s">
        <v>95</v>
      </c>
      <c r="C64" s="17" t="s">
        <v>18</v>
      </c>
      <c r="D64" s="17" t="s">
        <v>40</v>
      </c>
      <c r="E64" s="17" t="s">
        <v>41</v>
      </c>
      <c r="F64" s="17" t="s">
        <v>76</v>
      </c>
      <c r="G64" s="17" t="s">
        <v>29</v>
      </c>
      <c r="H64" s="17" t="s">
        <v>28</v>
      </c>
      <c r="I64" s="17" t="s">
        <v>31</v>
      </c>
      <c r="J64" s="37" t="s">
        <v>70</v>
      </c>
      <c r="K64" s="40">
        <v>27305</v>
      </c>
      <c r="L64" s="42"/>
      <c r="M64" s="42"/>
      <c r="N64" s="41"/>
      <c r="O64" s="41"/>
      <c r="P64" s="30"/>
      <c r="Q64" s="4"/>
    </row>
    <row r="65" spans="1:17" s="1" customFormat="1" ht="15" customHeight="1" hidden="1" outlineLevel="2">
      <c r="A65" s="14" t="e">
        <f>A64+1</f>
        <v>#REF!</v>
      </c>
      <c r="B65" s="18" t="s">
        <v>95</v>
      </c>
      <c r="C65" s="17" t="s">
        <v>18</v>
      </c>
      <c r="D65" s="17" t="s">
        <v>40</v>
      </c>
      <c r="E65" s="17" t="s">
        <v>47</v>
      </c>
      <c r="F65" s="17" t="s">
        <v>76</v>
      </c>
      <c r="G65" s="17" t="s">
        <v>34</v>
      </c>
      <c r="H65" s="17" t="s">
        <v>28</v>
      </c>
      <c r="I65" s="17" t="s">
        <v>31</v>
      </c>
      <c r="J65" s="37" t="s">
        <v>71</v>
      </c>
      <c r="K65" s="40">
        <f>K66+K67</f>
        <v>627811</v>
      </c>
      <c r="L65" s="42"/>
      <c r="M65" s="42"/>
      <c r="N65" s="41"/>
      <c r="O65" s="41"/>
      <c r="P65" s="30"/>
      <c r="Q65" s="4"/>
    </row>
    <row r="66" spans="1:16" ht="15.75" customHeight="1" hidden="1" outlineLevel="3">
      <c r="A66" s="14" t="e">
        <f>A65+1</f>
        <v>#REF!</v>
      </c>
      <c r="B66" s="18" t="s">
        <v>95</v>
      </c>
      <c r="C66" s="17" t="s">
        <v>18</v>
      </c>
      <c r="D66" s="17" t="s">
        <v>40</v>
      </c>
      <c r="E66" s="17" t="s">
        <v>47</v>
      </c>
      <c r="F66" s="17" t="s">
        <v>32</v>
      </c>
      <c r="G66" s="17" t="s">
        <v>34</v>
      </c>
      <c r="H66" s="17" t="s">
        <v>28</v>
      </c>
      <c r="I66" s="17" t="s">
        <v>31</v>
      </c>
      <c r="J66" s="37" t="s">
        <v>72</v>
      </c>
      <c r="K66" s="40">
        <f>200667+15136</f>
        <v>215803</v>
      </c>
      <c r="L66" s="42"/>
      <c r="M66" s="42"/>
      <c r="N66" s="41"/>
      <c r="O66" s="41"/>
      <c r="P66" s="30"/>
    </row>
    <row r="67" spans="1:16" ht="18.75" customHeight="1" hidden="1" outlineLevel="3">
      <c r="A67" s="14" t="e">
        <f>A66+1</f>
        <v>#REF!</v>
      </c>
      <c r="B67" s="18" t="s">
        <v>95</v>
      </c>
      <c r="C67" s="17" t="s">
        <v>18</v>
      </c>
      <c r="D67" s="17" t="s">
        <v>40</v>
      </c>
      <c r="E67" s="17" t="s">
        <v>47</v>
      </c>
      <c r="F67" s="17" t="s">
        <v>33</v>
      </c>
      <c r="G67" s="17" t="s">
        <v>34</v>
      </c>
      <c r="H67" s="17" t="s">
        <v>28</v>
      </c>
      <c r="I67" s="17" t="s">
        <v>31</v>
      </c>
      <c r="J67" s="37" t="s">
        <v>73</v>
      </c>
      <c r="K67" s="40">
        <f>383144+28864</f>
        <v>412008</v>
      </c>
      <c r="L67" s="42"/>
      <c r="M67" s="42"/>
      <c r="N67" s="41"/>
      <c r="O67" s="41"/>
      <c r="P67" s="30"/>
    </row>
    <row r="68" spans="1:17" s="1" customFormat="1" ht="15" customHeight="1" hidden="1" outlineLevel="2">
      <c r="A68" s="14" t="e">
        <f>A67+1</f>
        <v>#REF!</v>
      </c>
      <c r="B68" s="18" t="s">
        <v>95</v>
      </c>
      <c r="C68" s="17" t="s">
        <v>18</v>
      </c>
      <c r="D68" s="17" t="s">
        <v>40</v>
      </c>
      <c r="E68" s="17" t="s">
        <v>49</v>
      </c>
      <c r="F68" s="17" t="s">
        <v>76</v>
      </c>
      <c r="G68" s="17" t="s">
        <v>27</v>
      </c>
      <c r="H68" s="17" t="s">
        <v>28</v>
      </c>
      <c r="I68" s="17" t="s">
        <v>31</v>
      </c>
      <c r="J68" s="37" t="s">
        <v>74</v>
      </c>
      <c r="K68" s="40" t="e">
        <f>#REF!</f>
        <v>#REF!</v>
      </c>
      <c r="L68" s="42"/>
      <c r="M68" s="42"/>
      <c r="N68" s="41"/>
      <c r="O68" s="41"/>
      <c r="P68" s="30"/>
      <c r="Q68" s="4"/>
    </row>
    <row r="69" spans="1:17" s="1" customFormat="1" ht="39" customHeight="1" hidden="1" outlineLevel="2">
      <c r="A69" s="14"/>
      <c r="B69" s="18" t="s">
        <v>101</v>
      </c>
      <c r="C69" s="18" t="s">
        <v>18</v>
      </c>
      <c r="D69" s="18" t="s">
        <v>161</v>
      </c>
      <c r="E69" s="18" t="s">
        <v>49</v>
      </c>
      <c r="F69" s="18" t="s">
        <v>76</v>
      </c>
      <c r="G69" s="18" t="s">
        <v>27</v>
      </c>
      <c r="H69" s="18" t="s">
        <v>28</v>
      </c>
      <c r="I69" s="18" t="s">
        <v>76</v>
      </c>
      <c r="J69" s="74" t="s">
        <v>163</v>
      </c>
      <c r="K69" s="75"/>
      <c r="L69" s="75"/>
      <c r="M69" s="75"/>
      <c r="N69" s="75"/>
      <c r="O69" s="76"/>
      <c r="P69" s="32">
        <f>SUM(P70)</f>
        <v>0</v>
      </c>
      <c r="Q69" s="4"/>
    </row>
    <row r="70" spans="1:17" s="1" customFormat="1" ht="63" customHeight="1" hidden="1" outlineLevel="2">
      <c r="A70" s="14"/>
      <c r="B70" s="17" t="s">
        <v>101</v>
      </c>
      <c r="C70" s="17" t="s">
        <v>18</v>
      </c>
      <c r="D70" s="17" t="s">
        <v>161</v>
      </c>
      <c r="E70" s="17" t="s">
        <v>49</v>
      </c>
      <c r="F70" s="17" t="s">
        <v>36</v>
      </c>
      <c r="G70" s="17" t="s">
        <v>27</v>
      </c>
      <c r="H70" s="17" t="s">
        <v>28</v>
      </c>
      <c r="I70" s="17" t="s">
        <v>48</v>
      </c>
      <c r="J70" s="59" t="s">
        <v>162</v>
      </c>
      <c r="K70" s="60"/>
      <c r="L70" s="60"/>
      <c r="M70" s="60"/>
      <c r="N70" s="60"/>
      <c r="O70" s="61"/>
      <c r="P70" s="30">
        <v>0</v>
      </c>
      <c r="Q70" s="4"/>
    </row>
    <row r="71" spans="1:17" s="22" customFormat="1" ht="32.25" customHeight="1" outlineLevel="2">
      <c r="A71" s="26">
        <v>187</v>
      </c>
      <c r="B71" s="18" t="s">
        <v>101</v>
      </c>
      <c r="C71" s="18" t="s">
        <v>18</v>
      </c>
      <c r="D71" s="18" t="s">
        <v>96</v>
      </c>
      <c r="E71" s="18" t="s">
        <v>27</v>
      </c>
      <c r="F71" s="18" t="s">
        <v>76</v>
      </c>
      <c r="G71" s="18" t="s">
        <v>27</v>
      </c>
      <c r="H71" s="18" t="s">
        <v>28</v>
      </c>
      <c r="I71" s="18" t="s">
        <v>76</v>
      </c>
      <c r="J71" s="74" t="s">
        <v>129</v>
      </c>
      <c r="K71" s="75"/>
      <c r="L71" s="75"/>
      <c r="M71" s="75"/>
      <c r="N71" s="75"/>
      <c r="O71" s="76"/>
      <c r="P71" s="32">
        <f>SUM(P73)</f>
        <v>31145.35</v>
      </c>
      <c r="Q71" s="27"/>
    </row>
    <row r="72" spans="1:17" s="1" customFormat="1" ht="16.5" customHeight="1" outlineLevel="2">
      <c r="A72" s="14">
        <v>187</v>
      </c>
      <c r="B72" s="17" t="s">
        <v>101</v>
      </c>
      <c r="C72" s="17" t="s">
        <v>18</v>
      </c>
      <c r="D72" s="17" t="s">
        <v>96</v>
      </c>
      <c r="E72" s="17" t="s">
        <v>29</v>
      </c>
      <c r="F72" s="17" t="s">
        <v>76</v>
      </c>
      <c r="G72" s="17" t="s">
        <v>27</v>
      </c>
      <c r="H72" s="17" t="s">
        <v>28</v>
      </c>
      <c r="I72" s="17" t="s">
        <v>45</v>
      </c>
      <c r="J72" s="94" t="s">
        <v>130</v>
      </c>
      <c r="K72" s="95"/>
      <c r="L72" s="95"/>
      <c r="M72" s="95"/>
      <c r="N72" s="95"/>
      <c r="O72" s="96"/>
      <c r="P72" s="30">
        <f>SUM(P73)</f>
        <v>31145.35</v>
      </c>
      <c r="Q72" s="4"/>
    </row>
    <row r="73" spans="1:17" s="1" customFormat="1" ht="19.5" customHeight="1" outlineLevel="2">
      <c r="A73" s="14">
        <v>187</v>
      </c>
      <c r="B73" s="17" t="s">
        <v>101</v>
      </c>
      <c r="C73" s="17" t="s">
        <v>18</v>
      </c>
      <c r="D73" s="17" t="s">
        <v>96</v>
      </c>
      <c r="E73" s="17" t="s">
        <v>29</v>
      </c>
      <c r="F73" s="17" t="s">
        <v>133</v>
      </c>
      <c r="G73" s="17" t="s">
        <v>27</v>
      </c>
      <c r="H73" s="17" t="s">
        <v>28</v>
      </c>
      <c r="I73" s="17" t="s">
        <v>45</v>
      </c>
      <c r="J73" s="59" t="s">
        <v>131</v>
      </c>
      <c r="K73" s="60"/>
      <c r="L73" s="60"/>
      <c r="M73" s="60"/>
      <c r="N73" s="60"/>
      <c r="O73" s="61"/>
      <c r="P73" s="30">
        <f>P74</f>
        <v>31145.35</v>
      </c>
      <c r="Q73" s="4"/>
    </row>
    <row r="74" spans="1:17" s="1" customFormat="1" ht="30.75" customHeight="1" outlineLevel="2">
      <c r="A74" s="14"/>
      <c r="B74" s="17" t="s">
        <v>101</v>
      </c>
      <c r="C74" s="17" t="s">
        <v>18</v>
      </c>
      <c r="D74" s="17" t="s">
        <v>96</v>
      </c>
      <c r="E74" s="17" t="s">
        <v>29</v>
      </c>
      <c r="F74" s="17" t="s">
        <v>134</v>
      </c>
      <c r="G74" s="17" t="s">
        <v>89</v>
      </c>
      <c r="H74" s="17" t="s">
        <v>28</v>
      </c>
      <c r="I74" s="17" t="s">
        <v>45</v>
      </c>
      <c r="J74" s="59" t="s">
        <v>132</v>
      </c>
      <c r="K74" s="60"/>
      <c r="L74" s="60"/>
      <c r="M74" s="60"/>
      <c r="N74" s="60"/>
      <c r="O74" s="61"/>
      <c r="P74" s="30">
        <v>31145.35</v>
      </c>
      <c r="Q74" s="4"/>
    </row>
    <row r="75" spans="1:17" s="22" customFormat="1" ht="30.75" customHeight="1" outlineLevel="2">
      <c r="A75" s="26">
        <v>187</v>
      </c>
      <c r="B75" s="18" t="s">
        <v>101</v>
      </c>
      <c r="C75" s="18" t="s">
        <v>18</v>
      </c>
      <c r="D75" s="18" t="s">
        <v>98</v>
      </c>
      <c r="E75" s="18" t="s">
        <v>27</v>
      </c>
      <c r="F75" s="18" t="s">
        <v>76</v>
      </c>
      <c r="G75" s="18" t="s">
        <v>27</v>
      </c>
      <c r="H75" s="18" t="s">
        <v>28</v>
      </c>
      <c r="I75" s="18" t="s">
        <v>76</v>
      </c>
      <c r="J75" s="91" t="s">
        <v>99</v>
      </c>
      <c r="K75" s="92"/>
      <c r="L75" s="92"/>
      <c r="M75" s="92"/>
      <c r="N75" s="92"/>
      <c r="O75" s="93"/>
      <c r="P75" s="32">
        <f>P76+P79</f>
        <v>5420</v>
      </c>
      <c r="Q75" s="27"/>
    </row>
    <row r="76" spans="1:17" s="1" customFormat="1" ht="77.25" customHeight="1" outlineLevel="2">
      <c r="A76" s="14">
        <v>187</v>
      </c>
      <c r="B76" s="17" t="s">
        <v>101</v>
      </c>
      <c r="C76" s="17" t="s">
        <v>18</v>
      </c>
      <c r="D76" s="17" t="s">
        <v>98</v>
      </c>
      <c r="E76" s="17" t="s">
        <v>152</v>
      </c>
      <c r="F76" s="17" t="s">
        <v>76</v>
      </c>
      <c r="G76" s="17" t="s">
        <v>27</v>
      </c>
      <c r="H76" s="17" t="s">
        <v>28</v>
      </c>
      <c r="I76" s="17" t="s">
        <v>46</v>
      </c>
      <c r="J76" s="56" t="s">
        <v>172</v>
      </c>
      <c r="K76" s="57"/>
      <c r="L76" s="57"/>
      <c r="M76" s="57"/>
      <c r="N76" s="57"/>
      <c r="O76" s="58"/>
      <c r="P76" s="30">
        <f>P77</f>
        <v>2720</v>
      </c>
      <c r="Q76" s="4"/>
    </row>
    <row r="77" spans="1:17" s="1" customFormat="1" ht="82.5" customHeight="1" outlineLevel="2">
      <c r="A77" s="14">
        <v>187</v>
      </c>
      <c r="B77" s="17" t="s">
        <v>101</v>
      </c>
      <c r="C77" s="17" t="s">
        <v>18</v>
      </c>
      <c r="D77" s="17" t="s">
        <v>98</v>
      </c>
      <c r="E77" s="17" t="s">
        <v>152</v>
      </c>
      <c r="F77" s="17" t="s">
        <v>42</v>
      </c>
      <c r="G77" s="17" t="s">
        <v>27</v>
      </c>
      <c r="H77" s="17" t="s">
        <v>28</v>
      </c>
      <c r="I77" s="17" t="s">
        <v>46</v>
      </c>
      <c r="J77" s="59" t="s">
        <v>173</v>
      </c>
      <c r="K77" s="60"/>
      <c r="L77" s="60"/>
      <c r="M77" s="60"/>
      <c r="N77" s="60"/>
      <c r="O77" s="61"/>
      <c r="P77" s="30">
        <f>P78</f>
        <v>2720</v>
      </c>
      <c r="Q77" s="4"/>
    </row>
    <row r="78" spans="1:17" s="1" customFormat="1" ht="60.75" customHeight="1" outlineLevel="2">
      <c r="A78" s="14"/>
      <c r="B78" s="17" t="s">
        <v>101</v>
      </c>
      <c r="C78" s="17" t="s">
        <v>18</v>
      </c>
      <c r="D78" s="17" t="s">
        <v>98</v>
      </c>
      <c r="E78" s="17" t="s">
        <v>152</v>
      </c>
      <c r="F78" s="17" t="s">
        <v>42</v>
      </c>
      <c r="G78" s="17" t="s">
        <v>89</v>
      </c>
      <c r="H78" s="17" t="s">
        <v>28</v>
      </c>
      <c r="I78" s="17" t="s">
        <v>46</v>
      </c>
      <c r="J78" s="59" t="s">
        <v>174</v>
      </c>
      <c r="K78" s="60"/>
      <c r="L78" s="60"/>
      <c r="M78" s="60"/>
      <c r="N78" s="60"/>
      <c r="O78" s="61"/>
      <c r="P78" s="30">
        <v>2720</v>
      </c>
      <c r="Q78" s="4"/>
    </row>
    <row r="79" spans="1:17" s="1" customFormat="1" ht="27" customHeight="1" outlineLevel="2">
      <c r="A79" s="14"/>
      <c r="B79" s="17" t="s">
        <v>101</v>
      </c>
      <c r="C79" s="17" t="s">
        <v>18</v>
      </c>
      <c r="D79" s="17" t="s">
        <v>98</v>
      </c>
      <c r="E79" s="17" t="s">
        <v>89</v>
      </c>
      <c r="F79" s="17" t="s">
        <v>76</v>
      </c>
      <c r="G79" s="17" t="s">
        <v>27</v>
      </c>
      <c r="H79" s="17" t="s">
        <v>28</v>
      </c>
      <c r="I79" s="17" t="s">
        <v>46</v>
      </c>
      <c r="J79" s="56" t="s">
        <v>178</v>
      </c>
      <c r="K79" s="57"/>
      <c r="L79" s="57"/>
      <c r="M79" s="57"/>
      <c r="N79" s="57"/>
      <c r="O79" s="58"/>
      <c r="P79" s="30">
        <f>P80</f>
        <v>2700</v>
      </c>
      <c r="Q79" s="4"/>
    </row>
    <row r="80" spans="1:17" s="1" customFormat="1" ht="60.75" customHeight="1" outlineLevel="2">
      <c r="A80" s="14"/>
      <c r="B80" s="17" t="s">
        <v>101</v>
      </c>
      <c r="C80" s="17" t="s">
        <v>18</v>
      </c>
      <c r="D80" s="17" t="s">
        <v>98</v>
      </c>
      <c r="E80" s="17" t="s">
        <v>89</v>
      </c>
      <c r="F80" s="17" t="s">
        <v>36</v>
      </c>
      <c r="G80" s="17" t="s">
        <v>27</v>
      </c>
      <c r="H80" s="17" t="s">
        <v>28</v>
      </c>
      <c r="I80" s="17" t="s">
        <v>46</v>
      </c>
      <c r="J80" s="59" t="s">
        <v>176</v>
      </c>
      <c r="K80" s="60"/>
      <c r="L80" s="60"/>
      <c r="M80" s="60"/>
      <c r="N80" s="60"/>
      <c r="O80" s="61"/>
      <c r="P80" s="30">
        <f>P81</f>
        <v>2700</v>
      </c>
      <c r="Q80" s="4"/>
    </row>
    <row r="81" spans="1:17" s="1" customFormat="1" ht="60.75" customHeight="1" outlineLevel="2">
      <c r="A81" s="14"/>
      <c r="B81" s="17" t="s">
        <v>101</v>
      </c>
      <c r="C81" s="17" t="s">
        <v>18</v>
      </c>
      <c r="D81" s="17" t="s">
        <v>98</v>
      </c>
      <c r="E81" s="17" t="s">
        <v>89</v>
      </c>
      <c r="F81" s="17" t="s">
        <v>175</v>
      </c>
      <c r="G81" s="17" t="s">
        <v>89</v>
      </c>
      <c r="H81" s="17" t="s">
        <v>28</v>
      </c>
      <c r="I81" s="17" t="s">
        <v>46</v>
      </c>
      <c r="J81" s="59" t="s">
        <v>177</v>
      </c>
      <c r="K81" s="60"/>
      <c r="L81" s="60"/>
      <c r="M81" s="60"/>
      <c r="N81" s="60"/>
      <c r="O81" s="61"/>
      <c r="P81" s="30">
        <v>2700</v>
      </c>
      <c r="Q81" s="4"/>
    </row>
    <row r="82" spans="1:17" s="1" customFormat="1" ht="21.75" customHeight="1" outlineLevel="2">
      <c r="A82" s="14"/>
      <c r="B82" s="18" t="s">
        <v>101</v>
      </c>
      <c r="C82" s="18" t="s">
        <v>18</v>
      </c>
      <c r="D82" s="18" t="s">
        <v>137</v>
      </c>
      <c r="E82" s="18" t="s">
        <v>27</v>
      </c>
      <c r="F82" s="18" t="s">
        <v>76</v>
      </c>
      <c r="G82" s="18" t="s">
        <v>27</v>
      </c>
      <c r="H82" s="18" t="s">
        <v>28</v>
      </c>
      <c r="I82" s="18" t="s">
        <v>76</v>
      </c>
      <c r="J82" s="68" t="s">
        <v>157</v>
      </c>
      <c r="K82" s="69"/>
      <c r="L82" s="69"/>
      <c r="M82" s="69"/>
      <c r="N82" s="69"/>
      <c r="O82" s="70"/>
      <c r="P82" s="32">
        <v>15000</v>
      </c>
      <c r="Q82" s="4"/>
    </row>
    <row r="83" spans="1:17" s="1" customFormat="1" ht="34.5" customHeight="1" outlineLevel="2">
      <c r="A83" s="14"/>
      <c r="B83" s="17" t="s">
        <v>101</v>
      </c>
      <c r="C83" s="17" t="s">
        <v>18</v>
      </c>
      <c r="D83" s="17" t="s">
        <v>137</v>
      </c>
      <c r="E83" s="17" t="s">
        <v>102</v>
      </c>
      <c r="F83" s="17" t="s">
        <v>36</v>
      </c>
      <c r="G83" s="17" t="s">
        <v>89</v>
      </c>
      <c r="H83" s="17" t="s">
        <v>28</v>
      </c>
      <c r="I83" s="17" t="s">
        <v>138</v>
      </c>
      <c r="J83" s="59" t="s">
        <v>139</v>
      </c>
      <c r="K83" s="60"/>
      <c r="L83" s="60"/>
      <c r="M83" s="60"/>
      <c r="N83" s="60"/>
      <c r="O83" s="61"/>
      <c r="P83" s="30">
        <v>15000</v>
      </c>
      <c r="Q83" s="4"/>
    </row>
    <row r="84" spans="1:17" s="9" customFormat="1" ht="21" customHeight="1">
      <c r="A84" s="14" t="e">
        <f>#REF!+1</f>
        <v>#REF!</v>
      </c>
      <c r="B84" s="18" t="s">
        <v>101</v>
      </c>
      <c r="C84" s="18" t="s">
        <v>50</v>
      </c>
      <c r="D84" s="18" t="s">
        <v>27</v>
      </c>
      <c r="E84" s="18" t="s">
        <v>27</v>
      </c>
      <c r="F84" s="18" t="s">
        <v>76</v>
      </c>
      <c r="G84" s="18" t="s">
        <v>27</v>
      </c>
      <c r="H84" s="18" t="s">
        <v>28</v>
      </c>
      <c r="I84" s="18" t="s">
        <v>76</v>
      </c>
      <c r="J84" s="68" t="s">
        <v>5</v>
      </c>
      <c r="K84" s="69"/>
      <c r="L84" s="69"/>
      <c r="M84" s="69"/>
      <c r="N84" s="69"/>
      <c r="O84" s="70"/>
      <c r="P84" s="32">
        <f>P85+P101+P104</f>
        <v>11774711.86</v>
      </c>
      <c r="Q84" s="3"/>
    </row>
    <row r="85" spans="1:17" s="1" customFormat="1" ht="32.25" customHeight="1" outlineLevel="1">
      <c r="A85" s="14" t="e">
        <f>A84+1</f>
        <v>#REF!</v>
      </c>
      <c r="B85" s="18" t="s">
        <v>101</v>
      </c>
      <c r="C85" s="18" t="s">
        <v>50</v>
      </c>
      <c r="D85" s="18" t="s">
        <v>34</v>
      </c>
      <c r="E85" s="18" t="s">
        <v>27</v>
      </c>
      <c r="F85" s="18" t="s">
        <v>76</v>
      </c>
      <c r="G85" s="18" t="s">
        <v>27</v>
      </c>
      <c r="H85" s="18" t="s">
        <v>28</v>
      </c>
      <c r="I85" s="18" t="s">
        <v>76</v>
      </c>
      <c r="J85" s="68" t="s">
        <v>135</v>
      </c>
      <c r="K85" s="69"/>
      <c r="L85" s="69"/>
      <c r="M85" s="69"/>
      <c r="N85" s="69"/>
      <c r="O85" s="70"/>
      <c r="P85" s="32">
        <f>P86+P87+P88+P89+P90+P91+P92+P93+P94+P95+P96+P97</f>
        <v>11714711.86</v>
      </c>
      <c r="Q85" s="4"/>
    </row>
    <row r="86" spans="1:16" ht="44.25" customHeight="1" outlineLevel="4">
      <c r="A86" s="14"/>
      <c r="B86" s="17" t="s">
        <v>101</v>
      </c>
      <c r="C86" s="17" t="s">
        <v>50</v>
      </c>
      <c r="D86" s="17" t="s">
        <v>34</v>
      </c>
      <c r="E86" s="17" t="s">
        <v>140</v>
      </c>
      <c r="F86" s="17" t="s">
        <v>78</v>
      </c>
      <c r="G86" s="17" t="s">
        <v>89</v>
      </c>
      <c r="H86" s="17" t="s">
        <v>164</v>
      </c>
      <c r="I86" s="17" t="s">
        <v>58</v>
      </c>
      <c r="J86" s="59" t="s">
        <v>179</v>
      </c>
      <c r="K86" s="60"/>
      <c r="L86" s="60"/>
      <c r="M86" s="60"/>
      <c r="N86" s="60"/>
      <c r="O86" s="61"/>
      <c r="P86" s="48">
        <v>696400</v>
      </c>
    </row>
    <row r="87" spans="1:16" ht="44.25" customHeight="1" outlineLevel="4">
      <c r="A87" s="14"/>
      <c r="B87" s="17" t="s">
        <v>101</v>
      </c>
      <c r="C87" s="17" t="s">
        <v>50</v>
      </c>
      <c r="D87" s="17" t="s">
        <v>34</v>
      </c>
      <c r="E87" s="17" t="s">
        <v>98</v>
      </c>
      <c r="F87" s="17" t="s">
        <v>78</v>
      </c>
      <c r="G87" s="17" t="s">
        <v>89</v>
      </c>
      <c r="H87" s="17" t="s">
        <v>141</v>
      </c>
      <c r="I87" s="17" t="s">
        <v>58</v>
      </c>
      <c r="J87" s="59" t="s">
        <v>180</v>
      </c>
      <c r="K87" s="60"/>
      <c r="L87" s="60"/>
      <c r="M87" s="60"/>
      <c r="N87" s="60"/>
      <c r="O87" s="61"/>
      <c r="P87" s="48">
        <v>3181700</v>
      </c>
    </row>
    <row r="88" spans="1:16" ht="63.75" customHeight="1" outlineLevel="4">
      <c r="A88" s="14"/>
      <c r="B88" s="17" t="s">
        <v>101</v>
      </c>
      <c r="C88" s="17" t="s">
        <v>50</v>
      </c>
      <c r="D88" s="17" t="s">
        <v>34</v>
      </c>
      <c r="E88" s="17" t="s">
        <v>142</v>
      </c>
      <c r="F88" s="17" t="s">
        <v>90</v>
      </c>
      <c r="G88" s="17" t="s">
        <v>89</v>
      </c>
      <c r="H88" s="17" t="s">
        <v>181</v>
      </c>
      <c r="I88" s="17" t="s">
        <v>58</v>
      </c>
      <c r="J88" s="59" t="s">
        <v>182</v>
      </c>
      <c r="K88" s="60"/>
      <c r="L88" s="60"/>
      <c r="M88" s="60"/>
      <c r="N88" s="60"/>
      <c r="O88" s="61"/>
      <c r="P88" s="48">
        <v>27000</v>
      </c>
    </row>
    <row r="89" spans="1:16" ht="63.75" customHeight="1" outlineLevel="4">
      <c r="A89" s="14"/>
      <c r="B89" s="17" t="s">
        <v>101</v>
      </c>
      <c r="C89" s="17" t="s">
        <v>50</v>
      </c>
      <c r="D89" s="17" t="s">
        <v>34</v>
      </c>
      <c r="E89" s="17" t="s">
        <v>142</v>
      </c>
      <c r="F89" s="17" t="s">
        <v>90</v>
      </c>
      <c r="G89" s="17" t="s">
        <v>89</v>
      </c>
      <c r="H89" s="17" t="s">
        <v>183</v>
      </c>
      <c r="I89" s="17" t="s">
        <v>58</v>
      </c>
      <c r="J89" s="59" t="s">
        <v>184</v>
      </c>
      <c r="K89" s="60"/>
      <c r="L89" s="60"/>
      <c r="M89" s="60"/>
      <c r="N89" s="60"/>
      <c r="O89" s="61"/>
      <c r="P89" s="48">
        <v>296800</v>
      </c>
    </row>
    <row r="90" spans="1:16" ht="63.75" customHeight="1" outlineLevel="4">
      <c r="A90" s="14"/>
      <c r="B90" s="17" t="s">
        <v>101</v>
      </c>
      <c r="C90" s="17" t="s">
        <v>50</v>
      </c>
      <c r="D90" s="17" t="s">
        <v>34</v>
      </c>
      <c r="E90" s="17" t="s">
        <v>142</v>
      </c>
      <c r="F90" s="17" t="s">
        <v>90</v>
      </c>
      <c r="G90" s="17" t="s">
        <v>89</v>
      </c>
      <c r="H90" s="17" t="s">
        <v>187</v>
      </c>
      <c r="I90" s="17" t="s">
        <v>58</v>
      </c>
      <c r="J90" s="59" t="s">
        <v>188</v>
      </c>
      <c r="K90" s="60"/>
      <c r="L90" s="60"/>
      <c r="M90" s="60"/>
      <c r="N90" s="60"/>
      <c r="O90" s="61"/>
      <c r="P90" s="48">
        <v>97100</v>
      </c>
    </row>
    <row r="91" spans="1:16" ht="75.75" customHeight="1" outlineLevel="4">
      <c r="A91" s="14"/>
      <c r="B91" s="17" t="s">
        <v>101</v>
      </c>
      <c r="C91" s="17" t="s">
        <v>50</v>
      </c>
      <c r="D91" s="17" t="s">
        <v>34</v>
      </c>
      <c r="E91" s="17" t="s">
        <v>142</v>
      </c>
      <c r="F91" s="17" t="s">
        <v>90</v>
      </c>
      <c r="G91" s="17" t="s">
        <v>89</v>
      </c>
      <c r="H91" s="17" t="s">
        <v>185</v>
      </c>
      <c r="I91" s="17" t="s">
        <v>58</v>
      </c>
      <c r="J91" s="59" t="s">
        <v>186</v>
      </c>
      <c r="K91" s="60"/>
      <c r="L91" s="60"/>
      <c r="M91" s="60"/>
      <c r="N91" s="60"/>
      <c r="O91" s="61"/>
      <c r="P91" s="48">
        <v>50000</v>
      </c>
    </row>
    <row r="92" spans="1:16" ht="96" customHeight="1" outlineLevel="4">
      <c r="A92" s="14"/>
      <c r="B92" s="17" t="s">
        <v>101</v>
      </c>
      <c r="C92" s="17" t="s">
        <v>50</v>
      </c>
      <c r="D92" s="17" t="s">
        <v>34</v>
      </c>
      <c r="E92" s="17" t="s">
        <v>142</v>
      </c>
      <c r="F92" s="17" t="s">
        <v>90</v>
      </c>
      <c r="G92" s="17" t="s">
        <v>89</v>
      </c>
      <c r="H92" s="17" t="s">
        <v>158</v>
      </c>
      <c r="I92" s="17" t="s">
        <v>58</v>
      </c>
      <c r="J92" s="59" t="s">
        <v>165</v>
      </c>
      <c r="K92" s="60"/>
      <c r="L92" s="60"/>
      <c r="M92" s="60"/>
      <c r="N92" s="60"/>
      <c r="O92" s="61"/>
      <c r="P92" s="48">
        <v>56545</v>
      </c>
    </row>
    <row r="93" spans="1:16" ht="80.25" customHeight="1" outlineLevel="4">
      <c r="A93" s="14"/>
      <c r="B93" s="17" t="s">
        <v>101</v>
      </c>
      <c r="C93" s="17" t="s">
        <v>50</v>
      </c>
      <c r="D93" s="17" t="s">
        <v>34</v>
      </c>
      <c r="E93" s="17" t="s">
        <v>142</v>
      </c>
      <c r="F93" s="17" t="s">
        <v>90</v>
      </c>
      <c r="G93" s="17" t="s">
        <v>89</v>
      </c>
      <c r="H93" s="17" t="s">
        <v>159</v>
      </c>
      <c r="I93" s="17" t="s">
        <v>58</v>
      </c>
      <c r="J93" s="59" t="s">
        <v>166</v>
      </c>
      <c r="K93" s="60"/>
      <c r="L93" s="60"/>
      <c r="M93" s="60"/>
      <c r="N93" s="60"/>
      <c r="O93" s="61"/>
      <c r="P93" s="48">
        <v>143000</v>
      </c>
    </row>
    <row r="94" spans="1:16" ht="96" customHeight="1" outlineLevel="4">
      <c r="A94" s="14"/>
      <c r="B94" s="17" t="s">
        <v>101</v>
      </c>
      <c r="C94" s="17" t="s">
        <v>50</v>
      </c>
      <c r="D94" s="17" t="s">
        <v>34</v>
      </c>
      <c r="E94" s="17" t="s">
        <v>142</v>
      </c>
      <c r="F94" s="17" t="s">
        <v>90</v>
      </c>
      <c r="G94" s="17" t="s">
        <v>89</v>
      </c>
      <c r="H94" s="17" t="s">
        <v>160</v>
      </c>
      <c r="I94" s="17" t="s">
        <v>58</v>
      </c>
      <c r="J94" s="59" t="s">
        <v>189</v>
      </c>
      <c r="K94" s="60"/>
      <c r="L94" s="60"/>
      <c r="M94" s="60"/>
      <c r="N94" s="60"/>
      <c r="O94" s="61"/>
      <c r="P94" s="48">
        <v>510000</v>
      </c>
    </row>
    <row r="95" spans="1:16" ht="84.75" customHeight="1" outlineLevel="4">
      <c r="A95" s="14"/>
      <c r="B95" s="17" t="s">
        <v>101</v>
      </c>
      <c r="C95" s="17" t="s">
        <v>50</v>
      </c>
      <c r="D95" s="17" t="s">
        <v>34</v>
      </c>
      <c r="E95" s="17" t="s">
        <v>143</v>
      </c>
      <c r="F95" s="17" t="s">
        <v>144</v>
      </c>
      <c r="G95" s="17" t="s">
        <v>89</v>
      </c>
      <c r="H95" s="17" t="s">
        <v>145</v>
      </c>
      <c r="I95" s="17" t="s">
        <v>58</v>
      </c>
      <c r="J95" s="59" t="s">
        <v>167</v>
      </c>
      <c r="K95" s="60"/>
      <c r="L95" s="60"/>
      <c r="M95" s="60"/>
      <c r="N95" s="60"/>
      <c r="O95" s="61"/>
      <c r="P95" s="48">
        <v>4300</v>
      </c>
    </row>
    <row r="96" spans="1:16" ht="48" customHeight="1" outlineLevel="4">
      <c r="A96" s="14"/>
      <c r="B96" s="17" t="s">
        <v>101</v>
      </c>
      <c r="C96" s="17" t="s">
        <v>50</v>
      </c>
      <c r="D96" s="17" t="s">
        <v>34</v>
      </c>
      <c r="E96" s="17" t="s">
        <v>146</v>
      </c>
      <c r="F96" s="17" t="s">
        <v>147</v>
      </c>
      <c r="G96" s="17" t="s">
        <v>89</v>
      </c>
      <c r="H96" s="17" t="s">
        <v>28</v>
      </c>
      <c r="I96" s="17" t="s">
        <v>58</v>
      </c>
      <c r="J96" s="59" t="s">
        <v>148</v>
      </c>
      <c r="K96" s="60"/>
      <c r="L96" s="60"/>
      <c r="M96" s="60"/>
      <c r="N96" s="60"/>
      <c r="O96" s="61"/>
      <c r="P96" s="48">
        <v>112400</v>
      </c>
    </row>
    <row r="97" spans="1:16" ht="42.75" customHeight="1" outlineLevel="4">
      <c r="A97" s="14"/>
      <c r="B97" s="17" t="s">
        <v>101</v>
      </c>
      <c r="C97" s="17" t="s">
        <v>50</v>
      </c>
      <c r="D97" s="17" t="s">
        <v>34</v>
      </c>
      <c r="E97" s="17" t="s">
        <v>149</v>
      </c>
      <c r="F97" s="17" t="s">
        <v>90</v>
      </c>
      <c r="G97" s="17" t="s">
        <v>89</v>
      </c>
      <c r="H97" s="17" t="s">
        <v>28</v>
      </c>
      <c r="I97" s="52" t="s">
        <v>58</v>
      </c>
      <c r="J97" s="62" t="s">
        <v>190</v>
      </c>
      <c r="K97" s="62"/>
      <c r="L97" s="62"/>
      <c r="M97" s="62"/>
      <c r="N97" s="62"/>
      <c r="O97" s="63"/>
      <c r="P97" s="48">
        <v>6539466.86</v>
      </c>
    </row>
    <row r="98" spans="1:16" ht="56.25" customHeight="1" outlineLevel="4">
      <c r="A98" s="14"/>
      <c r="B98" s="17" t="s">
        <v>101</v>
      </c>
      <c r="C98" s="17" t="s">
        <v>50</v>
      </c>
      <c r="D98" s="17" t="s">
        <v>34</v>
      </c>
      <c r="E98" s="17" t="s">
        <v>149</v>
      </c>
      <c r="F98" s="17" t="s">
        <v>90</v>
      </c>
      <c r="G98" s="17" t="s">
        <v>89</v>
      </c>
      <c r="H98" s="17" t="s">
        <v>191</v>
      </c>
      <c r="I98" s="17" t="s">
        <v>58</v>
      </c>
      <c r="J98" s="59" t="s">
        <v>192</v>
      </c>
      <c r="K98" s="60"/>
      <c r="L98" s="60"/>
      <c r="M98" s="60"/>
      <c r="N98" s="60"/>
      <c r="O98" s="61"/>
      <c r="P98" s="48">
        <v>6487466.86</v>
      </c>
    </row>
    <row r="99" spans="1:16" ht="89.25" customHeight="1" outlineLevel="4">
      <c r="A99" s="14"/>
      <c r="B99" s="17" t="s">
        <v>101</v>
      </c>
      <c r="C99" s="17" t="s">
        <v>50</v>
      </c>
      <c r="D99" s="17" t="s">
        <v>34</v>
      </c>
      <c r="E99" s="17" t="s">
        <v>149</v>
      </c>
      <c r="F99" s="17" t="s">
        <v>90</v>
      </c>
      <c r="G99" s="17" t="s">
        <v>89</v>
      </c>
      <c r="H99" s="17" t="s">
        <v>168</v>
      </c>
      <c r="I99" s="17" t="s">
        <v>58</v>
      </c>
      <c r="J99" s="59" t="s">
        <v>193</v>
      </c>
      <c r="K99" s="60"/>
      <c r="L99" s="60"/>
      <c r="M99" s="60"/>
      <c r="N99" s="60"/>
      <c r="O99" s="61"/>
      <c r="P99" s="48">
        <v>15000</v>
      </c>
    </row>
    <row r="100" spans="1:16" ht="66" customHeight="1" outlineLevel="4">
      <c r="A100" s="14"/>
      <c r="B100" s="17" t="s">
        <v>101</v>
      </c>
      <c r="C100" s="17" t="s">
        <v>50</v>
      </c>
      <c r="D100" s="17" t="s">
        <v>34</v>
      </c>
      <c r="E100" s="17" t="s">
        <v>149</v>
      </c>
      <c r="F100" s="17" t="s">
        <v>90</v>
      </c>
      <c r="G100" s="17" t="s">
        <v>89</v>
      </c>
      <c r="H100" s="17" t="s">
        <v>194</v>
      </c>
      <c r="I100" s="17" t="s">
        <v>58</v>
      </c>
      <c r="J100" s="59" t="s">
        <v>195</v>
      </c>
      <c r="K100" s="60"/>
      <c r="L100" s="60"/>
      <c r="M100" s="60"/>
      <c r="N100" s="60"/>
      <c r="O100" s="61"/>
      <c r="P100" s="48">
        <v>37000</v>
      </c>
    </row>
    <row r="101" spans="1:16" ht="32.25" customHeight="1" outlineLevel="4">
      <c r="A101" s="14"/>
      <c r="B101" s="18" t="s">
        <v>101</v>
      </c>
      <c r="C101" s="18" t="s">
        <v>50</v>
      </c>
      <c r="D101" s="18" t="s">
        <v>47</v>
      </c>
      <c r="E101" s="18" t="s">
        <v>27</v>
      </c>
      <c r="F101" s="18" t="s">
        <v>76</v>
      </c>
      <c r="G101" s="18" t="s">
        <v>27</v>
      </c>
      <c r="H101" s="18" t="s">
        <v>28</v>
      </c>
      <c r="I101" s="51" t="s">
        <v>27</v>
      </c>
      <c r="J101" s="65" t="s">
        <v>154</v>
      </c>
      <c r="K101" s="66"/>
      <c r="L101" s="66"/>
      <c r="M101" s="66"/>
      <c r="N101" s="66"/>
      <c r="O101" s="67"/>
      <c r="P101" s="48">
        <f>P102</f>
        <v>42000</v>
      </c>
    </row>
    <row r="102" spans="1:16" ht="32.25" customHeight="1" outlineLevel="4">
      <c r="A102" s="14"/>
      <c r="B102" s="17" t="s">
        <v>101</v>
      </c>
      <c r="C102" s="17" t="s">
        <v>50</v>
      </c>
      <c r="D102" s="17" t="s">
        <v>47</v>
      </c>
      <c r="E102" s="17" t="s">
        <v>49</v>
      </c>
      <c r="F102" s="17" t="s">
        <v>76</v>
      </c>
      <c r="G102" s="17" t="s">
        <v>89</v>
      </c>
      <c r="H102" s="17" t="s">
        <v>28</v>
      </c>
      <c r="I102" s="52" t="s">
        <v>58</v>
      </c>
      <c r="J102" s="64" t="s">
        <v>155</v>
      </c>
      <c r="K102" s="62"/>
      <c r="L102" s="62"/>
      <c r="M102" s="62"/>
      <c r="N102" s="62"/>
      <c r="O102" s="63"/>
      <c r="P102" s="48">
        <f>P103</f>
        <v>42000</v>
      </c>
    </row>
    <row r="103" spans="1:16" ht="32.25" customHeight="1" outlineLevel="4">
      <c r="A103" s="14"/>
      <c r="B103" s="17" t="s">
        <v>101</v>
      </c>
      <c r="C103" s="17" t="s">
        <v>50</v>
      </c>
      <c r="D103" s="17" t="s">
        <v>47</v>
      </c>
      <c r="E103" s="17" t="s">
        <v>49</v>
      </c>
      <c r="F103" s="17" t="s">
        <v>150</v>
      </c>
      <c r="G103" s="17" t="s">
        <v>89</v>
      </c>
      <c r="H103" s="17" t="s">
        <v>28</v>
      </c>
      <c r="I103" s="52" t="s">
        <v>58</v>
      </c>
      <c r="J103" s="64" t="s">
        <v>151</v>
      </c>
      <c r="K103" s="62"/>
      <c r="L103" s="62"/>
      <c r="M103" s="62"/>
      <c r="N103" s="62"/>
      <c r="O103" s="63"/>
      <c r="P103" s="48">
        <v>42000</v>
      </c>
    </row>
    <row r="104" spans="1:16" ht="32.25" customHeight="1" outlineLevel="4">
      <c r="A104" s="14"/>
      <c r="B104" s="18" t="s">
        <v>101</v>
      </c>
      <c r="C104" s="18" t="s">
        <v>50</v>
      </c>
      <c r="D104" s="18" t="s">
        <v>152</v>
      </c>
      <c r="E104" s="18" t="s">
        <v>27</v>
      </c>
      <c r="F104" s="18" t="s">
        <v>76</v>
      </c>
      <c r="G104" s="18" t="s">
        <v>27</v>
      </c>
      <c r="H104" s="18" t="s">
        <v>28</v>
      </c>
      <c r="I104" s="51" t="s">
        <v>27</v>
      </c>
      <c r="J104" s="65" t="s">
        <v>156</v>
      </c>
      <c r="K104" s="66"/>
      <c r="L104" s="66"/>
      <c r="M104" s="66"/>
      <c r="N104" s="66"/>
      <c r="O104" s="67"/>
      <c r="P104" s="48">
        <f>P105</f>
        <v>18000</v>
      </c>
    </row>
    <row r="105" spans="1:16" ht="32.25" customHeight="1" outlineLevel="4">
      <c r="A105" s="14"/>
      <c r="B105" s="17" t="s">
        <v>101</v>
      </c>
      <c r="C105" s="17" t="s">
        <v>50</v>
      </c>
      <c r="D105" s="17" t="s">
        <v>152</v>
      </c>
      <c r="E105" s="17" t="s">
        <v>49</v>
      </c>
      <c r="F105" s="17" t="s">
        <v>76</v>
      </c>
      <c r="G105" s="17" t="s">
        <v>89</v>
      </c>
      <c r="H105" s="17" t="s">
        <v>28</v>
      </c>
      <c r="I105" s="52" t="s">
        <v>58</v>
      </c>
      <c r="J105" s="64" t="s">
        <v>153</v>
      </c>
      <c r="K105" s="62"/>
      <c r="L105" s="62"/>
      <c r="M105" s="62"/>
      <c r="N105" s="62"/>
      <c r="O105" s="63"/>
      <c r="P105" s="48">
        <f>P106</f>
        <v>18000</v>
      </c>
    </row>
    <row r="106" spans="1:16" ht="32.25" customHeight="1" outlineLevel="4">
      <c r="A106" s="14"/>
      <c r="B106" s="17" t="s">
        <v>101</v>
      </c>
      <c r="C106" s="17" t="s">
        <v>50</v>
      </c>
      <c r="D106" s="17" t="s">
        <v>152</v>
      </c>
      <c r="E106" s="17" t="s">
        <v>49</v>
      </c>
      <c r="F106" s="17" t="s">
        <v>36</v>
      </c>
      <c r="G106" s="17" t="s">
        <v>89</v>
      </c>
      <c r="H106" s="17" t="s">
        <v>28</v>
      </c>
      <c r="I106" s="52" t="s">
        <v>58</v>
      </c>
      <c r="J106" s="64" t="s">
        <v>153</v>
      </c>
      <c r="K106" s="62"/>
      <c r="L106" s="62"/>
      <c r="M106" s="62"/>
      <c r="N106" s="62"/>
      <c r="O106" s="63"/>
      <c r="P106" s="48">
        <v>18000</v>
      </c>
    </row>
    <row r="107" spans="1:17" s="11" customFormat="1" ht="18.75">
      <c r="A107" s="14">
        <v>199</v>
      </c>
      <c r="B107" s="55"/>
      <c r="C107" s="55"/>
      <c r="D107" s="55"/>
      <c r="E107" s="55"/>
      <c r="F107" s="55"/>
      <c r="G107" s="55"/>
      <c r="H107" s="55"/>
      <c r="I107" s="55"/>
      <c r="J107" s="71" t="s">
        <v>16</v>
      </c>
      <c r="K107" s="72"/>
      <c r="L107" s="72"/>
      <c r="M107" s="72"/>
      <c r="N107" s="72"/>
      <c r="O107" s="73"/>
      <c r="P107" s="49">
        <f>P13</f>
        <v>12745724.209999999</v>
      </c>
      <c r="Q107" s="10"/>
    </row>
    <row r="108" spans="1:15" ht="15.75">
      <c r="A108" s="15"/>
      <c r="K108" s="53"/>
      <c r="L108" s="53"/>
      <c r="M108" s="53"/>
      <c r="N108" s="54"/>
      <c r="O108" s="54"/>
    </row>
    <row r="109" spans="11:15" ht="15.75">
      <c r="K109" s="53"/>
      <c r="L109" s="53"/>
      <c r="M109" s="53"/>
      <c r="N109" s="54"/>
      <c r="O109" s="54"/>
    </row>
    <row r="110" spans="11:13" ht="15.75"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  <row r="846" spans="11:13" ht="15.75">
      <c r="K846" s="5"/>
      <c r="L846" s="5"/>
      <c r="M846" s="5"/>
    </row>
    <row r="847" spans="11:13" ht="15.75">
      <c r="K847" s="5"/>
      <c r="L847" s="5"/>
      <c r="M847" s="5"/>
    </row>
    <row r="848" spans="11:13" ht="15.75">
      <c r="K848" s="5"/>
      <c r="L848" s="5"/>
      <c r="M848" s="5"/>
    </row>
  </sheetData>
  <sheetProtection/>
  <mergeCells count="72">
    <mergeCell ref="J104:O104"/>
    <mergeCell ref="J71:O71"/>
    <mergeCell ref="J77:O77"/>
    <mergeCell ref="J74:O74"/>
    <mergeCell ref="J83:O83"/>
    <mergeCell ref="J75:O75"/>
    <mergeCell ref="J76:O76"/>
    <mergeCell ref="J96:O96"/>
    <mergeCell ref="J72:O72"/>
    <mergeCell ref="A10:A11"/>
    <mergeCell ref="P10:P11"/>
    <mergeCell ref="B10:I10"/>
    <mergeCell ref="J18:O18"/>
    <mergeCell ref="J19:O19"/>
    <mergeCell ref="J45:O45"/>
    <mergeCell ref="J14:O14"/>
    <mergeCell ref="J20:O20"/>
    <mergeCell ref="J16:O16"/>
    <mergeCell ref="J17:O17"/>
    <mergeCell ref="B8:P8"/>
    <mergeCell ref="J46:O46"/>
    <mergeCell ref="J10:O11"/>
    <mergeCell ref="J12:O12"/>
    <mergeCell ref="J13:O13"/>
    <mergeCell ref="J43:O43"/>
    <mergeCell ref="J70:O70"/>
    <mergeCell ref="J52:O52"/>
    <mergeCell ref="J48:O48"/>
    <mergeCell ref="J44:O44"/>
    <mergeCell ref="J49:O49"/>
    <mergeCell ref="J47:O47"/>
    <mergeCell ref="J51:O51"/>
    <mergeCell ref="J61:O61"/>
    <mergeCell ref="J60:O60"/>
    <mergeCell ref="J105:O105"/>
    <mergeCell ref="J78:O78"/>
    <mergeCell ref="J84:O84"/>
    <mergeCell ref="J85:O85"/>
    <mergeCell ref="J107:O107"/>
    <mergeCell ref="J55:O55"/>
    <mergeCell ref="J58:O58"/>
    <mergeCell ref="J73:O73"/>
    <mergeCell ref="J106:O106"/>
    <mergeCell ref="J56:O56"/>
    <mergeCell ref="J95:O95"/>
    <mergeCell ref="J102:O102"/>
    <mergeCell ref="J86:O86"/>
    <mergeCell ref="J62:O62"/>
    <mergeCell ref="J50:O50"/>
    <mergeCell ref="J53:O53"/>
    <mergeCell ref="J57:O57"/>
    <mergeCell ref="J54:O54"/>
    <mergeCell ref="J59:O59"/>
    <mergeCell ref="J69:O69"/>
    <mergeCell ref="J97:O97"/>
    <mergeCell ref="J98:O98"/>
    <mergeCell ref="J88:O88"/>
    <mergeCell ref="J99:O99"/>
    <mergeCell ref="J100:O100"/>
    <mergeCell ref="J103:O103"/>
    <mergeCell ref="J101:O101"/>
    <mergeCell ref="J92:O92"/>
    <mergeCell ref="J93:O93"/>
    <mergeCell ref="J94:O94"/>
    <mergeCell ref="J79:O79"/>
    <mergeCell ref="J80:O80"/>
    <mergeCell ref="J81:O81"/>
    <mergeCell ref="J87:O87"/>
    <mergeCell ref="J89:O89"/>
    <mergeCell ref="J91:O91"/>
    <mergeCell ref="J90:O90"/>
    <mergeCell ref="J82:O82"/>
  </mergeCells>
  <printOptions horizontalCentered="1"/>
  <pageMargins left="0.3937007874015748" right="0.3937007874015748" top="0.31496062992125984" bottom="0.3937007874015748" header="0.15748031496062992" footer="0.15748031496062992"/>
  <pageSetup firstPageNumber="9" useFirstPageNumber="1" fitToHeight="10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Восточное</cp:lastModifiedBy>
  <cp:lastPrinted>2016-05-24T01:55:12Z</cp:lastPrinted>
  <dcterms:created xsi:type="dcterms:W3CDTF">2004-11-03T13:02:58Z</dcterms:created>
  <dcterms:modified xsi:type="dcterms:W3CDTF">2021-04-19T02:56:03Z</dcterms:modified>
  <cp:category/>
  <cp:version/>
  <cp:contentType/>
  <cp:contentStatus/>
</cp:coreProperties>
</file>