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'Лист3'!$A$1:$N$350</definedName>
  </definedNames>
  <calcPr fullCalcOnLoad="1"/>
</workbook>
</file>

<file path=xl/sharedStrings.xml><?xml version="1.0" encoding="utf-8"?>
<sst xmlns="http://schemas.openxmlformats.org/spreadsheetml/2006/main" count="1971" uniqueCount="272">
  <si>
    <t>Наименование расхода</t>
  </si>
  <si>
    <t>Код</t>
  </si>
  <si>
    <t>РЗ</t>
  </si>
  <si>
    <t>ПР</t>
  </si>
  <si>
    <t>ЦСР</t>
  </si>
  <si>
    <t>ВР</t>
  </si>
  <si>
    <t>ОСГУ</t>
  </si>
  <si>
    <t>Код строки</t>
  </si>
  <si>
    <t>РАСХОДЫ ПОСЕЛЕНИЯ</t>
  </si>
  <si>
    <t>00</t>
  </si>
  <si>
    <t>Общегосударственные вопросы</t>
  </si>
  <si>
    <t>Функционирование высшего должностного лица муниципального образования</t>
  </si>
  <si>
    <t>01</t>
  </si>
  <si>
    <t>02</t>
  </si>
  <si>
    <t>210</t>
  </si>
  <si>
    <t>21000</t>
  </si>
  <si>
    <t>10000</t>
  </si>
  <si>
    <t>20000</t>
  </si>
  <si>
    <t>10010</t>
  </si>
  <si>
    <t>Заработная плата, в том числе:</t>
  </si>
  <si>
    <t>211</t>
  </si>
  <si>
    <t>21100</t>
  </si>
  <si>
    <t>-содержание служащих, замещающих муниципальные должности</t>
  </si>
  <si>
    <t>21101</t>
  </si>
  <si>
    <t>-оплата труда работников по районной тарифной сетке</t>
  </si>
  <si>
    <t>21102</t>
  </si>
  <si>
    <t>Прочие выплаты, в том числе:</t>
  </si>
  <si>
    <t>212</t>
  </si>
  <si>
    <t>21200</t>
  </si>
  <si>
    <t xml:space="preserve">-суточные при служебных командировках и командировках на курсы повышения </t>
  </si>
  <si>
    <t>21201</t>
  </si>
  <si>
    <t>-пособия на детей</t>
  </si>
  <si>
    <t>21202</t>
  </si>
  <si>
    <t>Начисления на выплаты по оплате труда</t>
  </si>
  <si>
    <t>213</t>
  </si>
  <si>
    <t>21300</t>
  </si>
  <si>
    <t>21301</t>
  </si>
  <si>
    <t>21302</t>
  </si>
  <si>
    <t>2,9% - в фонд социального страхования</t>
  </si>
  <si>
    <t>21303</t>
  </si>
  <si>
    <t xml:space="preserve">0,2% - в фонд обязательного медицинского страхования от несчастных случаев на производстве </t>
  </si>
  <si>
    <t>21305</t>
  </si>
  <si>
    <t>Функционирование местных администраций</t>
  </si>
  <si>
    <t>04</t>
  </si>
  <si>
    <t>Услуги связи, в том числе:</t>
  </si>
  <si>
    <t>221</t>
  </si>
  <si>
    <t>22100</t>
  </si>
  <si>
    <t>-расходы в части административно - хозяйственного обеспечения</t>
  </si>
  <si>
    <t>22101</t>
  </si>
  <si>
    <t>-расходы в части информационно - технического обеспечения</t>
  </si>
  <si>
    <t>22102</t>
  </si>
  <si>
    <t>Транспортные услуги, в том числе:</t>
  </si>
  <si>
    <t>222</t>
  </si>
  <si>
    <t>22200</t>
  </si>
  <si>
    <t>-оплата проезда при служебных командировках и командировках на курсы повышения квалификации</t>
  </si>
  <si>
    <t>22201</t>
  </si>
  <si>
    <t>Коммунальные услуги, в том числе:</t>
  </si>
  <si>
    <t>223</t>
  </si>
  <si>
    <t>22300</t>
  </si>
  <si>
    <t>-потребление тепловой энергии</t>
  </si>
  <si>
    <t>-потребление электроэнергии</t>
  </si>
  <si>
    <t>-водоснабжение</t>
  </si>
  <si>
    <t>22301</t>
  </si>
  <si>
    <t>22302</t>
  </si>
  <si>
    <t>22303</t>
  </si>
  <si>
    <t>Работы, услуги по содержанию имущества, в том числе:</t>
  </si>
  <si>
    <t>225</t>
  </si>
  <si>
    <t>22500</t>
  </si>
  <si>
    <t>-текущий и капитальный ремонт зданий и сооружений</t>
  </si>
  <si>
    <t>22501</t>
  </si>
  <si>
    <t>-оплата услуг по техническому обслуживанию, ремонту вычислительной техники и оборудования в части информационно - технического обеспечения</t>
  </si>
  <si>
    <t>22502</t>
  </si>
  <si>
    <t>-оплата услуг в части административно-хозяйственного обеспечения</t>
  </si>
  <si>
    <t>22503</t>
  </si>
  <si>
    <t>Прочие работы, услуги, в том числе:</t>
  </si>
  <si>
    <t>226</t>
  </si>
  <si>
    <t>22600</t>
  </si>
  <si>
    <t>-оплата услуг вневедомственной охраны</t>
  </si>
  <si>
    <t>-найм жилых помещений при служебных командировках и при командировках на повышение квалификации</t>
  </si>
  <si>
    <t>-оплата услуг в части информационно - технического обеспечения</t>
  </si>
  <si>
    <t>-прочие административно-хозяйственные расходы</t>
  </si>
  <si>
    <t>22601</t>
  </si>
  <si>
    <t>22602</t>
  </si>
  <si>
    <t>22603</t>
  </si>
  <si>
    <t>22604</t>
  </si>
  <si>
    <t>Прочие расходы, в том числе:</t>
  </si>
  <si>
    <t>290</t>
  </si>
  <si>
    <t>29000</t>
  </si>
  <si>
    <t>-налоги, госпошлина</t>
  </si>
  <si>
    <t>-другие расходы</t>
  </si>
  <si>
    <t>29001</t>
  </si>
  <si>
    <t>29002</t>
  </si>
  <si>
    <t>Поступление нефинансовых активов</t>
  </si>
  <si>
    <t>300</t>
  </si>
  <si>
    <t>30000</t>
  </si>
  <si>
    <t>Увеличение стоимости основных средств, в том числе:</t>
  </si>
  <si>
    <t>310</t>
  </si>
  <si>
    <t>31000</t>
  </si>
  <si>
    <t>-приобретение других основных средств, в части административно – хозяйственного обеспечения</t>
  </si>
  <si>
    <t>31002</t>
  </si>
  <si>
    <t>-приобретение основных средств, в части информационно технического обеспечения</t>
  </si>
  <si>
    <t>31001</t>
  </si>
  <si>
    <t>Увеличение стоимости материальных запасов, в том числе:</t>
  </si>
  <si>
    <t>340</t>
  </si>
  <si>
    <t>34000</t>
  </si>
  <si>
    <t>-увеличение стоимости материальных запасов в части административно – хозяйственного обеспечения</t>
  </si>
  <si>
    <t>34001</t>
  </si>
  <si>
    <t>-увеличение стоимости материальных запасов в части информационно –технического обеспечения</t>
  </si>
  <si>
    <t>34002</t>
  </si>
  <si>
    <t>100</t>
  </si>
  <si>
    <t>200</t>
  </si>
  <si>
    <t>Резервные фонды</t>
  </si>
  <si>
    <t>Другие общегосударственные вопросы</t>
  </si>
  <si>
    <t>14</t>
  </si>
  <si>
    <t>Национальная оборона</t>
  </si>
  <si>
    <t>Мобилизационная и вневойсковая подготовка</t>
  </si>
  <si>
    <t>03</t>
  </si>
  <si>
    <t>Жилищно-комунальное хозяйство</t>
  </si>
  <si>
    <t>Благоустройство</t>
  </si>
  <si>
    <t>05</t>
  </si>
  <si>
    <t>08</t>
  </si>
  <si>
    <t>Физическая культура и спорт</t>
  </si>
  <si>
    <t>Перечисления другим бюджетам бюджетной системы</t>
  </si>
  <si>
    <t>251</t>
  </si>
  <si>
    <t>25100</t>
  </si>
  <si>
    <t>- найм транспортных средств, услуги по пассажирским и грузовым перевозкам курсы повышения квалификации</t>
  </si>
  <si>
    <t>22202</t>
  </si>
  <si>
    <t>коды</t>
  </si>
  <si>
    <t>ОКПО</t>
  </si>
  <si>
    <t>дата</t>
  </si>
  <si>
    <t xml:space="preserve">по </t>
  </si>
  <si>
    <t>по ППП</t>
  </si>
  <si>
    <t>04095724</t>
  </si>
  <si>
    <t>383</t>
  </si>
  <si>
    <t>Учреждение: Восточенский сельсовет</t>
  </si>
  <si>
    <r>
      <t>*</t>
    </r>
    <r>
      <rPr>
        <sz val="10.8"/>
        <rFont val="Times New Roman"/>
        <family val="1"/>
      </rPr>
      <t>*</t>
    </r>
    <r>
      <rPr>
        <sz val="9.7"/>
        <rFont val="Times New Roman"/>
        <family val="1"/>
      </rPr>
      <t xml:space="preserve"> </t>
    </r>
    <r>
      <rPr>
        <sz val="12"/>
        <rFont val="Times New Roman"/>
        <family val="1"/>
      </rPr>
      <t>Единица измерения: руб.</t>
    </r>
  </si>
  <si>
    <t>Главный бухгалтер ________________ В.А. Плаунова</t>
  </si>
  <si>
    <t>УТВЕРЖДЕНА</t>
  </si>
  <si>
    <t>25109</t>
  </si>
  <si>
    <t>25115</t>
  </si>
  <si>
    <t>25116</t>
  </si>
  <si>
    <t>25117</t>
  </si>
  <si>
    <t xml:space="preserve"> ________________ А.П. Широченко</t>
  </si>
  <si>
    <t>Глава Восточенского сельсовета</t>
  </si>
  <si>
    <t>11</t>
  </si>
  <si>
    <t>13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</si>
  <si>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</si>
  <si>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</si>
  <si>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</si>
  <si>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802</t>
  </si>
  <si>
    <t xml:space="preserve">в том числе 22%– начисления единого социального налога в федеральный бюджет </t>
  </si>
  <si>
    <t>5,1% - в фонд обязательного медицинского страхования</t>
  </si>
  <si>
    <t>09</t>
  </si>
  <si>
    <t>Образование</t>
  </si>
  <si>
    <t>07</t>
  </si>
  <si>
    <t>25118</t>
  </si>
  <si>
    <t>0000000</t>
  </si>
  <si>
    <t>000</t>
  </si>
  <si>
    <t>7640021</t>
  </si>
  <si>
    <t>120</t>
  </si>
  <si>
    <t>121</t>
  </si>
  <si>
    <t>122</t>
  </si>
  <si>
    <t>244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</si>
  <si>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</si>
  <si>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</si>
  <si>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</si>
  <si>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</si>
  <si>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</si>
  <si>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Непрограммные расходы органов местного самоуправления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</si>
  <si>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</si>
  <si>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</si>
  <si>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7600000</t>
  </si>
  <si>
    <t>7640000</t>
  </si>
  <si>
    <t>Закупка товаров, работ и услуг для муниципальных нужд:</t>
  </si>
  <si>
    <t>Иные закупки товаров, работ и услуг для обеспечения муниципальных нужд</t>
  </si>
  <si>
    <t>00000</t>
  </si>
  <si>
    <t>240</t>
  </si>
  <si>
    <t>243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</si>
  <si>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</si>
  <si>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</si>
  <si>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</si>
  <si>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7648171</t>
  </si>
  <si>
    <t>Иные бюджетные ассигнования</t>
  </si>
  <si>
    <t>800</t>
  </si>
  <si>
    <t>Резервные средства</t>
  </si>
  <si>
    <t>870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</si>
  <si>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</si>
  <si>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7648172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</si>
  <si>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</si>
  <si>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Закупка товаров, работ и услуг для муниципальных нужд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</si>
  <si>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</si>
  <si>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7647514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</si>
  <si>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</si>
  <si>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</si>
  <si>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 xml:space="preserve">02 </t>
  </si>
  <si>
    <t>7645118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</si>
  <si>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</si>
  <si>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</si>
  <si>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</si>
  <si>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Муниципальная программа "Улучшение качества жизнедеятельности и комфортных условий на территории Восточенского сельсовета на 2014-2016 годы"</t>
  </si>
  <si>
    <t>Направление "уличное освещение"</t>
  </si>
  <si>
    <t>0100000</t>
  </si>
  <si>
    <t>0118151</t>
  </si>
  <si>
    <t>0128152</t>
  </si>
  <si>
    <t>Направление "содержание автомобильных дорог местного значения"</t>
  </si>
  <si>
    <t>Направление "организация и содержание мест захоронения"</t>
  </si>
  <si>
    <t>0138153</t>
  </si>
  <si>
    <t>Направление " прочие мероприятия по благоустройству территории"</t>
  </si>
  <si>
    <t>0148154</t>
  </si>
  <si>
    <t>Молодежная политика и оздоровление детей</t>
  </si>
  <si>
    <t>Непрограммые расходы в области занятости детей</t>
  </si>
  <si>
    <t>Непрограммные расходы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</si>
  <si>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</si>
  <si>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7648175</t>
  </si>
  <si>
    <t>КУЛЬТУРА, КИНЕМАТОГРАФИЯ</t>
  </si>
  <si>
    <t>Культура</t>
  </si>
  <si>
    <t>Непрограммные расходы на наделение органов местного самоуправления полномочиями в области ведения библиотечного дела.</t>
  </si>
  <si>
    <t/>
  </si>
  <si>
    <t>7648176</t>
  </si>
  <si>
    <t>Временное трудоустройство безработных граждан испытывающие трудности в поисках работы</t>
  </si>
  <si>
    <t>7648173</t>
  </si>
  <si>
    <t>Организация общественных работ для безработных граждан</t>
  </si>
  <si>
    <t>7648174</t>
  </si>
  <si>
    <t>Временное трудоустройство несевершеннолетних граждан в возрасте от 14 до 18 лет</t>
  </si>
  <si>
    <t>Непрограммные расходы на наделение органов местного самоуправления полномочиями в области физической культуры и спорта</t>
  </si>
  <si>
    <t>7648177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</si>
  <si>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</si>
  <si>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Межбюджетные трансферты</t>
  </si>
  <si>
    <t>7648190</t>
  </si>
  <si>
    <t>500</t>
  </si>
  <si>
    <t>540</t>
  </si>
  <si>
    <t>Иные межбюджетные трансферты</t>
  </si>
  <si>
    <t>7648191</t>
  </si>
  <si>
    <t>7648192</t>
  </si>
  <si>
    <t>7648193</t>
  </si>
  <si>
    <t>7648194</t>
  </si>
  <si>
    <t>7648195</t>
  </si>
  <si>
    <t>7648196</t>
  </si>
  <si>
    <t>БЮДЖЕТНАЯ СМЕТА</t>
  </si>
  <si>
    <t>110</t>
  </si>
  <si>
    <t>111</t>
  </si>
  <si>
    <t>112</t>
  </si>
  <si>
    <t>Изменения  детализации                                    ( +,-)</t>
  </si>
  <si>
    <t>Изменения КБК                                                      ( +,-)</t>
  </si>
  <si>
    <t>Дополнительные лимиты или возврат лимитов бюджетных обязательств                           ( +г )</t>
  </si>
  <si>
    <t>на 2015 год</t>
  </si>
  <si>
    <t>Администрация Восточенского сельсовеат</t>
  </si>
  <si>
    <t>Национальная безопасность</t>
  </si>
  <si>
    <t>Национальная экономика</t>
  </si>
  <si>
    <t>7648179</t>
  </si>
  <si>
    <t>0148153</t>
  </si>
  <si>
    <t>226+</t>
  </si>
  <si>
    <t>Содержание автомобильных дорог общего пользования местного значения городских округов, городских и сельских поселений</t>
  </si>
  <si>
    <t>7647508</t>
  </si>
  <si>
    <t>Софинансирование на содержание автомобильных дорог общего пользования местного значения городских округов, городских и сельских поселений</t>
  </si>
  <si>
    <t>Капитальный ремонт и ремонт автомобильных дорог общего пользования местного значения городских округов, городских и сельских поселений</t>
  </si>
  <si>
    <t>7647594</t>
  </si>
  <si>
    <t>Софинансирование на капитальный ремонт и ремонт автомобильных дорог общего пользования местного значения городских округов, городских и сельских поселений</t>
  </si>
  <si>
    <t>7648180</t>
  </si>
  <si>
    <t>7648181</t>
  </si>
  <si>
    <t>7641021</t>
  </si>
  <si>
    <t>Расходы на оплату труда, в том числе:</t>
  </si>
  <si>
    <t>Проведение выборов и референдумов</t>
  </si>
  <si>
    <t>7648182</t>
  </si>
  <si>
    <t>880</t>
  </si>
  <si>
    <t xml:space="preserve">Уточненные
лимиты бюджетных обязательств
по состоянию на 2015 год.
</t>
  </si>
  <si>
    <t>16.08.2015</t>
  </si>
  <si>
    <t>16 августа 2015 г.</t>
  </si>
  <si>
    <t xml:space="preserve">в сумме 8855624,08 руб. (Восемь миллионов восемьсот пятьдесят пять тысяч                                                                            пятьсот двадцать четыре рубля 08 копеек </t>
  </si>
  <si>
    <t>шестьсот двадцать четыре рубля 08 коп.)</t>
  </si>
  <si>
    <t>Летняя занятость подростков в возрасте от 14 до 18 лет</t>
  </si>
  <si>
    <t>Заработная плата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</si>
</sst>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.8"/>
      <name val="Times New Roman"/>
      <family val="1"/>
    </font>
    <font>
      <sz val="9.7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84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0"/>
  <sheetViews>
    <sheetView tabSelected="1" view="pageBreakPreview" zoomScale="75" zoomScaleNormal="75" zoomScaleSheetLayoutView="75" zoomScalePageLayoutView="0" workbookViewId="0" topLeftCell="A109">
      <selection activeCell="R113" sqref="R113"/>
    </sheetView>
  </sheetViews>
  <sheetFormatPr defaultColWidth="9.140625" defaultRowHeight="12.75"/>
  <cols>
    <col min="1" max="1" width="8.7109375" style="5" customWidth="1"/>
    <col min="2" max="2" width="12.8515625" style="5" customWidth="1"/>
    <col min="3" max="3" width="8.7109375" style="5" customWidth="1"/>
    <col min="4" max="4" width="28.8515625" style="5" customWidth="1"/>
    <col min="5" max="5" width="5.28125" style="6" customWidth="1"/>
    <col min="6" max="6" width="5.8515625" style="6" customWidth="1"/>
    <col min="7" max="7" width="8.8515625" style="6" customWidth="1"/>
    <col min="8" max="8" width="5.28125" style="6" customWidth="1"/>
    <col min="9" max="9" width="8.57421875" style="6" customWidth="1"/>
    <col min="10" max="10" width="8.421875" style="6" customWidth="1"/>
    <col min="11" max="11" width="15.8515625" style="13" customWidth="1"/>
    <col min="12" max="12" width="19.7109375" style="6" customWidth="1"/>
    <col min="13" max="13" width="17.140625" style="0" customWidth="1"/>
    <col min="14" max="14" width="18.00390625" style="0" customWidth="1"/>
    <col min="15" max="15" width="14.8515625" style="0" customWidth="1"/>
  </cols>
  <sheetData>
    <row r="2" ht="15.75">
      <c r="L2" s="7" t="s">
        <v>137</v>
      </c>
    </row>
    <row r="3" ht="19.5" customHeight="1">
      <c r="K3" s="1" t="s">
        <v>268</v>
      </c>
    </row>
    <row r="4" ht="19.5" customHeight="1">
      <c r="K4" s="1" t="s">
        <v>269</v>
      </c>
    </row>
    <row r="5" spans="1:12" s="1" customFormat="1" ht="17.25" customHeight="1">
      <c r="A5" s="14"/>
      <c r="B5" s="14"/>
      <c r="C5" s="14"/>
      <c r="D5" s="14"/>
      <c r="E5" s="15"/>
      <c r="F5" s="15"/>
      <c r="G5" s="15"/>
      <c r="H5" s="15"/>
      <c r="I5" s="15"/>
      <c r="J5" s="15"/>
      <c r="K5" s="1" t="s">
        <v>143</v>
      </c>
      <c r="L5" s="15"/>
    </row>
    <row r="6" spans="1:12" s="1" customFormat="1" ht="15.75">
      <c r="A6" s="14"/>
      <c r="B6" s="14"/>
      <c r="C6" s="14"/>
      <c r="D6" s="14"/>
      <c r="E6" s="15"/>
      <c r="F6" s="15"/>
      <c r="G6" s="15"/>
      <c r="H6" s="15"/>
      <c r="I6" s="15"/>
      <c r="J6" s="15"/>
      <c r="K6" s="16"/>
      <c r="L6" s="21" t="s">
        <v>142</v>
      </c>
    </row>
    <row r="7" ht="15.75">
      <c r="K7" s="22" t="s">
        <v>267</v>
      </c>
    </row>
    <row r="15" spans="1:15" ht="27">
      <c r="A15" s="53" t="s">
        <v>238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22.5">
      <c r="A16" s="53" t="s">
        <v>246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22.5">
      <c r="A17" s="53" t="s">
        <v>245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2" s="1" customFormat="1" ht="15.7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6"/>
      <c r="L18" s="15"/>
    </row>
    <row r="19" spans="1:12" s="1" customFormat="1" ht="15.7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6"/>
      <c r="L19" s="15"/>
    </row>
    <row r="20" spans="1:12" s="1" customFormat="1" ht="15.7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6"/>
      <c r="L20" s="15"/>
    </row>
    <row r="21" spans="1:12" s="1" customFormat="1" ht="15.7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6"/>
      <c r="L21" s="15"/>
    </row>
    <row r="22" spans="1:12" s="1" customFormat="1" ht="15.75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6"/>
      <c r="L22" s="15"/>
    </row>
    <row r="23" spans="1:12" s="1" customFormat="1" ht="15.75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6"/>
      <c r="L23" s="15"/>
    </row>
    <row r="24" spans="1:12" s="1" customFormat="1" ht="15.7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6"/>
      <c r="L24" s="15"/>
    </row>
    <row r="25" spans="1:12" s="1" customFormat="1" ht="15.75">
      <c r="A25" s="18" t="s">
        <v>134</v>
      </c>
      <c r="B25" s="18"/>
      <c r="C25" s="18"/>
      <c r="D25" s="18"/>
      <c r="E25" s="15"/>
      <c r="F25" s="15"/>
      <c r="G25" s="15"/>
      <c r="H25" s="15"/>
      <c r="I25" s="15"/>
      <c r="J25" s="15"/>
      <c r="K25" s="16"/>
      <c r="L25" s="15"/>
    </row>
    <row r="26" spans="1:12" s="1" customFormat="1" ht="15.75">
      <c r="A26" s="14" t="s">
        <v>135</v>
      </c>
      <c r="B26" s="14"/>
      <c r="C26" s="14"/>
      <c r="D26" s="14"/>
      <c r="E26" s="15"/>
      <c r="F26" s="15"/>
      <c r="G26" s="15"/>
      <c r="H26" s="15"/>
      <c r="I26" s="15"/>
      <c r="J26" s="15"/>
      <c r="K26" s="16"/>
      <c r="L26" s="15"/>
    </row>
    <row r="27" spans="1:12" s="1" customFormat="1" ht="15.75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6"/>
      <c r="L27" s="15"/>
    </row>
    <row r="28" spans="1:12" s="1" customFormat="1" ht="15.75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6"/>
      <c r="L28" s="15"/>
    </row>
    <row r="29" spans="1:12" s="1" customFormat="1" ht="15.75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6"/>
      <c r="L29" s="15"/>
    </row>
    <row r="30" spans="1:12" s="1" customFormat="1" ht="15.75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6"/>
      <c r="L30" s="15"/>
    </row>
    <row r="31" spans="1:12" s="1" customFormat="1" ht="15.75">
      <c r="A31" s="14"/>
      <c r="B31" s="14"/>
      <c r="C31" s="14"/>
      <c r="D31" s="14"/>
      <c r="E31" s="15"/>
      <c r="F31" s="15"/>
      <c r="G31" s="15"/>
      <c r="H31" s="15"/>
      <c r="I31" s="15"/>
      <c r="J31" s="15"/>
      <c r="K31" s="16"/>
      <c r="L31" s="15"/>
    </row>
    <row r="32" spans="1:12" s="1" customFormat="1" ht="15.75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6"/>
      <c r="L32" s="15"/>
    </row>
    <row r="33" spans="1:12" s="1" customFormat="1" ht="15.75">
      <c r="A33" s="14"/>
      <c r="B33" s="14"/>
      <c r="C33" s="14"/>
      <c r="D33" s="14"/>
      <c r="E33" s="15"/>
      <c r="F33" s="15"/>
      <c r="G33" s="15"/>
      <c r="H33" s="15"/>
      <c r="I33" s="15"/>
      <c r="J33" s="15"/>
      <c r="K33" s="16"/>
      <c r="L33" s="15"/>
    </row>
    <row r="34" spans="1:14" s="1" customFormat="1" ht="13.5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6"/>
      <c r="L34" s="15"/>
      <c r="M34" s="2"/>
      <c r="N34" s="17" t="s">
        <v>127</v>
      </c>
    </row>
    <row r="35" spans="1:14" s="1" customFormat="1" ht="13.5" customHeight="1">
      <c r="A35" s="14"/>
      <c r="B35" s="14"/>
      <c r="C35" s="14"/>
      <c r="D35" s="14"/>
      <c r="E35" s="15"/>
      <c r="F35" s="15"/>
      <c r="G35" s="15"/>
      <c r="H35" s="15"/>
      <c r="I35" s="15"/>
      <c r="J35" s="15"/>
      <c r="K35" s="16"/>
      <c r="L35" s="15"/>
      <c r="M35" s="2" t="s">
        <v>128</v>
      </c>
      <c r="N35" s="4" t="s">
        <v>132</v>
      </c>
    </row>
    <row r="36" spans="1:14" s="1" customFormat="1" ht="13.5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6"/>
      <c r="L36" s="15"/>
      <c r="M36" s="2" t="s">
        <v>129</v>
      </c>
      <c r="N36" s="4" t="s">
        <v>266</v>
      </c>
    </row>
    <row r="37" spans="1:14" s="1" customFormat="1" ht="13.5" customHeight="1">
      <c r="A37" s="14"/>
      <c r="B37" s="14"/>
      <c r="C37" s="14"/>
      <c r="D37" s="14"/>
      <c r="E37" s="15"/>
      <c r="F37" s="15"/>
      <c r="G37" s="15"/>
      <c r="H37" s="15"/>
      <c r="I37" s="15"/>
      <c r="J37" s="15"/>
      <c r="K37" s="16"/>
      <c r="L37" s="15"/>
      <c r="M37" s="2" t="s">
        <v>131</v>
      </c>
      <c r="N37" s="4" t="s">
        <v>149</v>
      </c>
    </row>
    <row r="38" spans="1:14" s="1" customFormat="1" ht="13.5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6"/>
      <c r="L38" s="15"/>
      <c r="M38" s="2"/>
      <c r="N38" s="4"/>
    </row>
    <row r="39" spans="1:14" s="1" customFormat="1" ht="13.5" customHeight="1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6"/>
      <c r="L39" s="15"/>
      <c r="M39" s="2" t="s">
        <v>130</v>
      </c>
      <c r="N39" s="4" t="s">
        <v>133</v>
      </c>
    </row>
    <row r="40" spans="1:14" s="1" customFormat="1" ht="26.25" customHeight="1">
      <c r="A40" s="67" t="s">
        <v>0</v>
      </c>
      <c r="B40" s="68"/>
      <c r="C40" s="68"/>
      <c r="D40" s="69"/>
      <c r="E40" s="56" t="s">
        <v>1</v>
      </c>
      <c r="F40" s="57"/>
      <c r="G40" s="57"/>
      <c r="H40" s="57"/>
      <c r="I40" s="58"/>
      <c r="J40" s="73" t="s">
        <v>7</v>
      </c>
      <c r="K40" s="75" t="s">
        <v>265</v>
      </c>
      <c r="L40" s="65" t="s">
        <v>242</v>
      </c>
      <c r="M40" s="75" t="s">
        <v>243</v>
      </c>
      <c r="N40" s="65" t="s">
        <v>244</v>
      </c>
    </row>
    <row r="41" spans="1:14" s="1" customFormat="1" ht="120.75" customHeight="1">
      <c r="A41" s="70"/>
      <c r="B41" s="71"/>
      <c r="C41" s="71"/>
      <c r="D41" s="72"/>
      <c r="E41" s="3" t="s">
        <v>2</v>
      </c>
      <c r="F41" s="3" t="s">
        <v>3</v>
      </c>
      <c r="G41" s="3" t="s">
        <v>4</v>
      </c>
      <c r="H41" s="3" t="s">
        <v>5</v>
      </c>
      <c r="I41" s="3" t="s">
        <v>6</v>
      </c>
      <c r="J41" s="74"/>
      <c r="K41" s="76"/>
      <c r="L41" s="66"/>
      <c r="M41" s="76"/>
      <c r="N41" s="66"/>
    </row>
    <row r="42" spans="1:14" s="1" customFormat="1" ht="15.75">
      <c r="A42" s="62">
        <v>1</v>
      </c>
      <c r="B42" s="63"/>
      <c r="C42" s="63"/>
      <c r="D42" s="64"/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>
        <v>7</v>
      </c>
      <c r="K42" s="12">
        <v>8</v>
      </c>
      <c r="L42" s="23">
        <v>9</v>
      </c>
      <c r="M42" s="2">
        <v>10</v>
      </c>
      <c r="N42" s="2">
        <v>11</v>
      </c>
    </row>
    <row r="43" spans="1:14" s="7" customFormat="1" ht="15.75">
      <c r="A43" s="47" t="s">
        <v>8</v>
      </c>
      <c r="B43" s="48"/>
      <c r="C43" s="48"/>
      <c r="D43" s="49"/>
      <c r="E43" s="8" t="s">
        <v>9</v>
      </c>
      <c r="F43" s="8" t="s">
        <v>9</v>
      </c>
      <c r="G43" s="8"/>
      <c r="H43" s="8"/>
      <c r="I43" s="8"/>
      <c r="J43" s="8"/>
      <c r="K43" s="20">
        <f>K44+K183+K222+K225+K239+K291+K315+K337</f>
        <v>4355923.15876</v>
      </c>
      <c r="L43" s="26">
        <v>23300</v>
      </c>
      <c r="M43" s="26">
        <v>23300</v>
      </c>
      <c r="N43" s="20"/>
    </row>
    <row r="44" spans="1:14" s="7" customFormat="1" ht="15.75">
      <c r="A44" s="47" t="s">
        <v>10</v>
      </c>
      <c r="B44" s="48"/>
      <c r="C44" s="48"/>
      <c r="D44" s="49"/>
      <c r="E44" s="8" t="s">
        <v>12</v>
      </c>
      <c r="F44" s="8" t="s">
        <v>9</v>
      </c>
      <c r="G44" s="8" t="s">
        <v>156</v>
      </c>
      <c r="H44" s="8" t="s">
        <v>157</v>
      </c>
      <c r="I44" s="8" t="s">
        <v>109</v>
      </c>
      <c r="J44" s="8" t="s">
        <v>16</v>
      </c>
      <c r="K44" s="20">
        <f>K45+K62+K112+K120+K110</f>
        <v>3164523.7853200003</v>
      </c>
      <c r="L44" s="26"/>
      <c r="M44" s="26"/>
      <c r="N44" s="20"/>
    </row>
    <row r="45" spans="1:14" s="7" customFormat="1" ht="33" customHeight="1">
      <c r="A45" s="47" t="s">
        <v>11</v>
      </c>
      <c r="B45" s="48"/>
      <c r="C45" s="48"/>
      <c r="D45" s="49"/>
      <c r="E45" s="8" t="s">
        <v>12</v>
      </c>
      <c r="F45" s="8" t="s">
        <v>13</v>
      </c>
      <c r="G45" s="8" t="s">
        <v>156</v>
      </c>
      <c r="H45" s="8" t="s">
        <v>157</v>
      </c>
      <c r="I45" s="8" t="s">
        <v>109</v>
      </c>
      <c r="J45" s="8" t="s">
        <v>16</v>
      </c>
      <c r="K45" s="20">
        <f>SUM(K50)</f>
        <v>466820</v>
      </c>
      <c r="L45" s="26"/>
      <c r="M45" s="20"/>
      <c r="N45" s="20"/>
    </row>
    <row r="46" spans="1:14" s="7" customFormat="1" ht="48" customHeight="1">
      <c r="A46" s="50" t="s">
        <v>163</v>
      </c>
      <c r="B46" s="51"/>
      <c r="C46" s="51"/>
      <c r="D46" s="52"/>
      <c r="E46" s="9" t="s">
        <v>12</v>
      </c>
      <c r="F46" s="9" t="s">
        <v>13</v>
      </c>
      <c r="G46" s="9" t="s">
        <v>158</v>
      </c>
      <c r="H46" s="9" t="s">
        <v>159</v>
      </c>
      <c r="I46" s="9" t="s">
        <v>109</v>
      </c>
      <c r="J46" s="9" t="s">
        <v>16</v>
      </c>
      <c r="K46" s="19">
        <f>SUM(K50)</f>
        <v>466820</v>
      </c>
      <c r="L46" s="27"/>
      <c r="M46" s="19"/>
      <c r="N46" s="19"/>
    </row>
    <row r="47" spans="1:14" s="7" customFormat="1" ht="28.5" customHeight="1">
      <c r="A47" s="50" t="s">
        <v>164</v>
      </c>
      <c r="B47" s="51"/>
      <c r="C47" s="51"/>
      <c r="D47" s="52"/>
      <c r="E47" s="9" t="s">
        <v>12</v>
      </c>
      <c r="F47" s="9" t="s">
        <v>13</v>
      </c>
      <c r="G47" s="9" t="s">
        <v>158</v>
      </c>
      <c r="H47" s="9" t="s">
        <v>159</v>
      </c>
      <c r="I47" s="9" t="s">
        <v>110</v>
      </c>
      <c r="J47" s="9" t="s">
        <v>17</v>
      </c>
      <c r="K47" s="19">
        <f>SUM(K50)</f>
        <v>466820</v>
      </c>
      <c r="L47" s="27"/>
      <c r="M47" s="19"/>
      <c r="N47" s="19"/>
    </row>
    <row r="48" spans="1:14" s="7" customFormat="1" ht="76.5" customHeight="1">
      <c r="A48" s="50" t="s">
        <v>165</v>
      </c>
      <c r="B48" s="51"/>
      <c r="C48" s="51"/>
      <c r="D48" s="52"/>
      <c r="E48" s="9" t="s">
        <v>12</v>
      </c>
      <c r="F48" s="9" t="s">
        <v>13</v>
      </c>
      <c r="G48" s="9" t="s">
        <v>158</v>
      </c>
      <c r="H48" s="9"/>
      <c r="I48" s="9"/>
      <c r="J48" s="9" t="s">
        <v>18</v>
      </c>
      <c r="K48" s="19">
        <f>SUM(K50)</f>
        <v>466820</v>
      </c>
      <c r="L48" s="27"/>
      <c r="M48" s="19"/>
      <c r="N48" s="19"/>
    </row>
    <row r="49" spans="1:14" s="7" customFormat="1" ht="51" customHeight="1">
      <c r="A49" s="50" t="s">
        <v>166</v>
      </c>
      <c r="B49" s="51"/>
      <c r="C49" s="51"/>
      <c r="D49" s="52"/>
      <c r="E49" s="9" t="s">
        <v>12</v>
      </c>
      <c r="F49" s="9" t="s">
        <v>13</v>
      </c>
      <c r="G49" s="9" t="s">
        <v>158</v>
      </c>
      <c r="H49" s="9" t="s">
        <v>109</v>
      </c>
      <c r="I49" s="9" t="s">
        <v>157</v>
      </c>
      <c r="J49" s="9" t="s">
        <v>16</v>
      </c>
      <c r="K49" s="19">
        <f>SUM(K50)</f>
        <v>466820</v>
      </c>
      <c r="L49" s="27"/>
      <c r="M49" s="19"/>
      <c r="N49" s="19"/>
    </row>
    <row r="50" spans="1:14" s="7" customFormat="1" ht="21.75" customHeight="1">
      <c r="A50" s="50" t="s">
        <v>167</v>
      </c>
      <c r="B50" s="51"/>
      <c r="C50" s="51"/>
      <c r="D50" s="52"/>
      <c r="E50" s="9" t="s">
        <v>12</v>
      </c>
      <c r="F50" s="9" t="s">
        <v>13</v>
      </c>
      <c r="G50" s="9" t="s">
        <v>158</v>
      </c>
      <c r="H50" s="9" t="s">
        <v>159</v>
      </c>
      <c r="I50" s="9" t="s">
        <v>14</v>
      </c>
      <c r="J50" s="9" t="s">
        <v>15</v>
      </c>
      <c r="K50" s="19">
        <f>K51+K57</f>
        <v>466820</v>
      </c>
      <c r="L50" s="27"/>
      <c r="M50" s="19"/>
      <c r="N50" s="19"/>
    </row>
    <row r="51" spans="1:14" s="7" customFormat="1" ht="15.75">
      <c r="A51" s="50" t="s">
        <v>19</v>
      </c>
      <c r="B51" s="51"/>
      <c r="C51" s="51"/>
      <c r="D51" s="52"/>
      <c r="E51" s="9" t="s">
        <v>12</v>
      </c>
      <c r="F51" s="9" t="s">
        <v>13</v>
      </c>
      <c r="G51" s="9" t="s">
        <v>158</v>
      </c>
      <c r="H51" s="9" t="s">
        <v>160</v>
      </c>
      <c r="I51" s="9" t="s">
        <v>20</v>
      </c>
      <c r="J51" s="9" t="s">
        <v>21</v>
      </c>
      <c r="K51" s="19">
        <f>SUM(K52)</f>
        <v>358541</v>
      </c>
      <c r="L51" s="27"/>
      <c r="M51" s="19"/>
      <c r="N51" s="19"/>
    </row>
    <row r="52" spans="1:14" s="1" customFormat="1" ht="30.75" customHeight="1">
      <c r="A52" s="50" t="s">
        <v>22</v>
      </c>
      <c r="B52" s="51"/>
      <c r="C52" s="51"/>
      <c r="D52" s="52"/>
      <c r="E52" s="9" t="s">
        <v>12</v>
      </c>
      <c r="F52" s="9" t="s">
        <v>13</v>
      </c>
      <c r="G52" s="9" t="s">
        <v>158</v>
      </c>
      <c r="H52" s="9" t="s">
        <v>160</v>
      </c>
      <c r="I52" s="9" t="s">
        <v>20</v>
      </c>
      <c r="J52" s="9" t="s">
        <v>23</v>
      </c>
      <c r="K52" s="19">
        <v>358541</v>
      </c>
      <c r="L52" s="19"/>
      <c r="M52" s="19"/>
      <c r="N52" s="19"/>
    </row>
    <row r="53" spans="1:14" s="1" customFormat="1" ht="18.75" customHeight="1">
      <c r="A53" s="50" t="s">
        <v>24</v>
      </c>
      <c r="B53" s="51"/>
      <c r="C53" s="51"/>
      <c r="D53" s="52"/>
      <c r="E53" s="9"/>
      <c r="F53" s="9"/>
      <c r="G53" s="9"/>
      <c r="H53" s="9"/>
      <c r="I53" s="9"/>
      <c r="J53" s="9" t="s">
        <v>25</v>
      </c>
      <c r="K53" s="19"/>
      <c r="L53" s="27"/>
      <c r="M53" s="19"/>
      <c r="N53" s="19"/>
    </row>
    <row r="54" spans="1:14" s="7" customFormat="1" ht="15.75">
      <c r="A54" s="50" t="s">
        <v>26</v>
      </c>
      <c r="B54" s="51"/>
      <c r="C54" s="51"/>
      <c r="D54" s="52"/>
      <c r="E54" s="9" t="s">
        <v>12</v>
      </c>
      <c r="F54" s="9" t="s">
        <v>13</v>
      </c>
      <c r="G54" s="9" t="s">
        <v>158</v>
      </c>
      <c r="H54" s="9" t="s">
        <v>161</v>
      </c>
      <c r="I54" s="9" t="s">
        <v>27</v>
      </c>
      <c r="J54" s="9" t="s">
        <v>28</v>
      </c>
      <c r="K54" s="19">
        <v>0</v>
      </c>
      <c r="L54" s="27"/>
      <c r="M54" s="19"/>
      <c r="N54" s="19"/>
    </row>
    <row r="55" spans="1:14" s="1" customFormat="1" ht="33.75" customHeight="1">
      <c r="A55" s="50" t="s">
        <v>29</v>
      </c>
      <c r="B55" s="51"/>
      <c r="C55" s="51"/>
      <c r="D55" s="52"/>
      <c r="E55" s="9" t="s">
        <v>12</v>
      </c>
      <c r="F55" s="9" t="s">
        <v>13</v>
      </c>
      <c r="G55" s="9" t="s">
        <v>158</v>
      </c>
      <c r="H55" s="9" t="s">
        <v>161</v>
      </c>
      <c r="I55" s="9" t="s">
        <v>27</v>
      </c>
      <c r="J55" s="9" t="s">
        <v>30</v>
      </c>
      <c r="K55" s="19"/>
      <c r="L55" s="27"/>
      <c r="M55" s="19"/>
      <c r="N55" s="19"/>
    </row>
    <row r="56" spans="1:14" s="1" customFormat="1" ht="15.75">
      <c r="A56" s="50" t="s">
        <v>31</v>
      </c>
      <c r="B56" s="51"/>
      <c r="C56" s="51"/>
      <c r="D56" s="52"/>
      <c r="E56" s="9"/>
      <c r="F56" s="9"/>
      <c r="G56" s="9"/>
      <c r="H56" s="9"/>
      <c r="I56" s="9"/>
      <c r="J56" s="9" t="s">
        <v>32</v>
      </c>
      <c r="K56" s="19"/>
      <c r="L56" s="27"/>
      <c r="M56" s="19"/>
      <c r="N56" s="19"/>
    </row>
    <row r="57" spans="1:14" s="7" customFormat="1" ht="19.5" customHeight="1">
      <c r="A57" s="50" t="s">
        <v>33</v>
      </c>
      <c r="B57" s="51"/>
      <c r="C57" s="51"/>
      <c r="D57" s="52"/>
      <c r="E57" s="9" t="s">
        <v>12</v>
      </c>
      <c r="F57" s="9" t="s">
        <v>13</v>
      </c>
      <c r="G57" s="9" t="s">
        <v>158</v>
      </c>
      <c r="H57" s="9" t="s">
        <v>160</v>
      </c>
      <c r="I57" s="9" t="s">
        <v>34</v>
      </c>
      <c r="J57" s="9" t="s">
        <v>35</v>
      </c>
      <c r="K57" s="19">
        <v>108279</v>
      </c>
      <c r="L57" s="27"/>
      <c r="M57" s="19"/>
      <c r="N57" s="19"/>
    </row>
    <row r="58" spans="1:14" s="1" customFormat="1" ht="32.25" customHeight="1">
      <c r="A58" s="50" t="s">
        <v>150</v>
      </c>
      <c r="B58" s="51"/>
      <c r="C58" s="51"/>
      <c r="D58" s="52"/>
      <c r="E58" s="9" t="s">
        <v>12</v>
      </c>
      <c r="F58" s="9" t="s">
        <v>13</v>
      </c>
      <c r="G58" s="9" t="s">
        <v>158</v>
      </c>
      <c r="H58" s="9" t="s">
        <v>160</v>
      </c>
      <c r="I58" s="9" t="s">
        <v>34</v>
      </c>
      <c r="J58" s="9" t="s">
        <v>36</v>
      </c>
      <c r="K58" s="19">
        <v>78879</v>
      </c>
      <c r="L58" s="19"/>
      <c r="M58" s="19"/>
      <c r="N58" s="19"/>
    </row>
    <row r="59" spans="1:14" s="1" customFormat="1" ht="18.75" customHeight="1">
      <c r="A59" s="50" t="s">
        <v>38</v>
      </c>
      <c r="B59" s="51"/>
      <c r="C59" s="51"/>
      <c r="D59" s="52"/>
      <c r="E59" s="9" t="s">
        <v>12</v>
      </c>
      <c r="F59" s="9" t="s">
        <v>13</v>
      </c>
      <c r="G59" s="9" t="s">
        <v>158</v>
      </c>
      <c r="H59" s="9" t="s">
        <v>160</v>
      </c>
      <c r="I59" s="9" t="s">
        <v>34</v>
      </c>
      <c r="J59" s="9" t="s">
        <v>37</v>
      </c>
      <c r="K59" s="19">
        <v>10398</v>
      </c>
      <c r="L59" s="19"/>
      <c r="M59" s="19"/>
      <c r="N59" s="19"/>
    </row>
    <row r="60" spans="1:14" s="1" customFormat="1" ht="21.75" customHeight="1">
      <c r="A60" s="50" t="s">
        <v>151</v>
      </c>
      <c r="B60" s="51"/>
      <c r="C60" s="51"/>
      <c r="D60" s="52"/>
      <c r="E60" s="9" t="s">
        <v>12</v>
      </c>
      <c r="F60" s="9" t="s">
        <v>13</v>
      </c>
      <c r="G60" s="9" t="s">
        <v>158</v>
      </c>
      <c r="H60" s="9" t="s">
        <v>160</v>
      </c>
      <c r="I60" s="9" t="s">
        <v>34</v>
      </c>
      <c r="J60" s="9" t="s">
        <v>39</v>
      </c>
      <c r="K60" s="19">
        <v>18285</v>
      </c>
      <c r="L60" s="19"/>
      <c r="M60" s="19"/>
      <c r="N60" s="19"/>
    </row>
    <row r="61" spans="1:14" s="1" customFormat="1" ht="33.75" customHeight="1">
      <c r="A61" s="50" t="s">
        <v>40</v>
      </c>
      <c r="B61" s="51"/>
      <c r="C61" s="51"/>
      <c r="D61" s="52"/>
      <c r="E61" s="9" t="s">
        <v>12</v>
      </c>
      <c r="F61" s="9" t="s">
        <v>13</v>
      </c>
      <c r="G61" s="9" t="s">
        <v>158</v>
      </c>
      <c r="H61" s="9" t="s">
        <v>160</v>
      </c>
      <c r="I61" s="9" t="s">
        <v>34</v>
      </c>
      <c r="J61" s="9" t="s">
        <v>41</v>
      </c>
      <c r="K61" s="19">
        <v>717</v>
      </c>
      <c r="L61" s="19"/>
      <c r="M61" s="19"/>
      <c r="N61" s="19"/>
    </row>
    <row r="62" spans="1:14" s="7" customFormat="1" ht="21" customHeight="1">
      <c r="A62" s="47" t="s">
        <v>42</v>
      </c>
      <c r="B62" s="48"/>
      <c r="C62" s="48"/>
      <c r="D62" s="49"/>
      <c r="E62" s="8" t="s">
        <v>12</v>
      </c>
      <c r="F62" s="8" t="s">
        <v>43</v>
      </c>
      <c r="G62" s="8"/>
      <c r="H62" s="8"/>
      <c r="I62" s="8"/>
      <c r="J62" s="8"/>
      <c r="K62" s="20">
        <f>K63</f>
        <v>2055695.0799999998</v>
      </c>
      <c r="L62" s="26"/>
      <c r="M62" s="26"/>
      <c r="N62" s="26"/>
    </row>
    <row r="63" spans="1:14" s="7" customFormat="1" ht="33.75" customHeight="1">
      <c r="A63" s="50" t="s">
        <v>168</v>
      </c>
      <c r="B63" s="51"/>
      <c r="C63" s="51"/>
      <c r="D63" s="52"/>
      <c r="E63" s="9" t="s">
        <v>12</v>
      </c>
      <c r="F63" s="9" t="s">
        <v>43</v>
      </c>
      <c r="G63" s="9" t="s">
        <v>171</v>
      </c>
      <c r="H63" s="9"/>
      <c r="I63" s="9" t="s">
        <v>109</v>
      </c>
      <c r="J63" s="9" t="s">
        <v>16</v>
      </c>
      <c r="K63" s="19">
        <f>K64</f>
        <v>2055695.0799999998</v>
      </c>
      <c r="L63" s="27"/>
      <c r="M63" s="27"/>
      <c r="N63" s="27"/>
    </row>
    <row r="64" spans="1:14" s="7" customFormat="1" ht="45.75" customHeight="1">
      <c r="A64" s="50" t="s">
        <v>169</v>
      </c>
      <c r="B64" s="51"/>
      <c r="C64" s="51"/>
      <c r="D64" s="52"/>
      <c r="E64" s="9" t="s">
        <v>12</v>
      </c>
      <c r="F64" s="9" t="s">
        <v>43</v>
      </c>
      <c r="G64" s="9" t="s">
        <v>172</v>
      </c>
      <c r="H64" s="9"/>
      <c r="I64" s="9" t="s">
        <v>110</v>
      </c>
      <c r="J64" s="9" t="s">
        <v>17</v>
      </c>
      <c r="K64" s="19">
        <f>K65</f>
        <v>2055695.0799999998</v>
      </c>
      <c r="L64" s="27"/>
      <c r="M64" s="27"/>
      <c r="N64" s="19"/>
    </row>
    <row r="65" spans="1:14" s="7" customFormat="1" ht="66.75" customHeight="1">
      <c r="A65" s="50" t="s">
        <v>170</v>
      </c>
      <c r="B65" s="51"/>
      <c r="C65" s="51"/>
      <c r="D65" s="52"/>
      <c r="E65" s="9" t="s">
        <v>12</v>
      </c>
      <c r="F65" s="9" t="s">
        <v>43</v>
      </c>
      <c r="G65" s="9" t="s">
        <v>158</v>
      </c>
      <c r="H65" s="9"/>
      <c r="I65" s="9"/>
      <c r="J65" s="9" t="s">
        <v>18</v>
      </c>
      <c r="K65" s="19">
        <f>K66</f>
        <v>2055695.0799999998</v>
      </c>
      <c r="L65" s="27"/>
      <c r="M65" s="27"/>
      <c r="N65" s="27"/>
    </row>
    <row r="66" spans="1:14" s="7" customFormat="1" ht="48.75" customHeight="1">
      <c r="A66" s="50" t="s">
        <v>166</v>
      </c>
      <c r="B66" s="51"/>
      <c r="C66" s="51"/>
      <c r="D66" s="52"/>
      <c r="E66" s="9" t="s">
        <v>12</v>
      </c>
      <c r="F66" s="9" t="s">
        <v>43</v>
      </c>
      <c r="G66" s="9" t="s">
        <v>158</v>
      </c>
      <c r="H66" s="9" t="s">
        <v>109</v>
      </c>
      <c r="I66" s="9" t="s">
        <v>109</v>
      </c>
      <c r="J66" s="9" t="s">
        <v>16</v>
      </c>
      <c r="K66" s="19">
        <f>K67+K77</f>
        <v>2055695.0799999998</v>
      </c>
      <c r="L66" s="27"/>
      <c r="M66" s="27"/>
      <c r="N66" s="27"/>
    </row>
    <row r="67" spans="1:14" s="7" customFormat="1" ht="30.75" customHeight="1">
      <c r="A67" s="50" t="s">
        <v>167</v>
      </c>
      <c r="B67" s="51"/>
      <c r="C67" s="51"/>
      <c r="D67" s="52"/>
      <c r="E67" s="9" t="s">
        <v>12</v>
      </c>
      <c r="F67" s="9" t="s">
        <v>43</v>
      </c>
      <c r="G67" s="9" t="s">
        <v>158</v>
      </c>
      <c r="H67" s="9" t="s">
        <v>159</v>
      </c>
      <c r="I67" s="9" t="s">
        <v>14</v>
      </c>
      <c r="J67" s="9" t="s">
        <v>15</v>
      </c>
      <c r="K67" s="19">
        <f>K68+K72+K75+K76</f>
        <v>1284523.7999999998</v>
      </c>
      <c r="L67" s="26"/>
      <c r="M67" s="26"/>
      <c r="N67" s="19"/>
    </row>
    <row r="68" spans="1:14" s="7" customFormat="1" ht="15.75">
      <c r="A68" s="50" t="s">
        <v>19</v>
      </c>
      <c r="B68" s="51"/>
      <c r="C68" s="51"/>
      <c r="D68" s="52"/>
      <c r="E68" s="9" t="s">
        <v>12</v>
      </c>
      <c r="F68" s="9" t="s">
        <v>43</v>
      </c>
      <c r="G68" s="9" t="s">
        <v>158</v>
      </c>
      <c r="H68" s="9" t="s">
        <v>159</v>
      </c>
      <c r="I68" s="9" t="s">
        <v>20</v>
      </c>
      <c r="J68" s="9" t="s">
        <v>21</v>
      </c>
      <c r="K68" s="19">
        <f>K69+K70+K71</f>
        <v>978905.2</v>
      </c>
      <c r="L68" s="27"/>
      <c r="M68" s="19"/>
      <c r="N68" s="19"/>
    </row>
    <row r="69" spans="1:14" s="1" customFormat="1" ht="30.75" customHeight="1">
      <c r="A69" s="50" t="s">
        <v>22</v>
      </c>
      <c r="B69" s="51"/>
      <c r="C69" s="51"/>
      <c r="D69" s="52"/>
      <c r="E69" s="9" t="s">
        <v>12</v>
      </c>
      <c r="F69" s="9" t="s">
        <v>43</v>
      </c>
      <c r="G69" s="9" t="s">
        <v>158</v>
      </c>
      <c r="H69" s="9" t="s">
        <v>160</v>
      </c>
      <c r="I69" s="9" t="s">
        <v>20</v>
      </c>
      <c r="J69" s="9" t="s">
        <v>23</v>
      </c>
      <c r="K69" s="19">
        <v>778483.2</v>
      </c>
      <c r="L69" s="19"/>
      <c r="M69" s="19"/>
      <c r="N69" s="19"/>
    </row>
    <row r="70" spans="1:14" s="1" customFormat="1" ht="18.75" customHeight="1">
      <c r="A70" s="50" t="s">
        <v>24</v>
      </c>
      <c r="B70" s="51"/>
      <c r="C70" s="51"/>
      <c r="D70" s="52"/>
      <c r="E70" s="9" t="s">
        <v>12</v>
      </c>
      <c r="F70" s="9" t="s">
        <v>43</v>
      </c>
      <c r="G70" s="9" t="s">
        <v>158</v>
      </c>
      <c r="H70" s="9" t="s">
        <v>160</v>
      </c>
      <c r="I70" s="9" t="s">
        <v>20</v>
      </c>
      <c r="J70" s="9" t="s">
        <v>25</v>
      </c>
      <c r="K70" s="19">
        <v>199807</v>
      </c>
      <c r="L70" s="19"/>
      <c r="M70" s="19"/>
      <c r="N70" s="19"/>
    </row>
    <row r="71" spans="1:14" s="1" customFormat="1" ht="18.75" customHeight="1">
      <c r="A71" s="50" t="s">
        <v>24</v>
      </c>
      <c r="B71" s="51"/>
      <c r="C71" s="51"/>
      <c r="D71" s="52"/>
      <c r="E71" s="9" t="s">
        <v>12</v>
      </c>
      <c r="F71" s="9" t="s">
        <v>43</v>
      </c>
      <c r="G71" s="9" t="s">
        <v>260</v>
      </c>
      <c r="H71" s="9" t="s">
        <v>160</v>
      </c>
      <c r="I71" s="9" t="s">
        <v>20</v>
      </c>
      <c r="J71" s="9" t="s">
        <v>21</v>
      </c>
      <c r="K71" s="19">
        <v>615</v>
      </c>
      <c r="L71" s="27"/>
      <c r="M71" s="19"/>
      <c r="N71" s="19"/>
    </row>
    <row r="72" spans="1:14" s="7" customFormat="1" ht="15.75">
      <c r="A72" s="50" t="s">
        <v>26</v>
      </c>
      <c r="B72" s="51"/>
      <c r="C72" s="51"/>
      <c r="D72" s="52"/>
      <c r="E72" s="9" t="s">
        <v>12</v>
      </c>
      <c r="F72" s="9" t="s">
        <v>43</v>
      </c>
      <c r="G72" s="9" t="s">
        <v>158</v>
      </c>
      <c r="H72" s="9" t="s">
        <v>161</v>
      </c>
      <c r="I72" s="9" t="s">
        <v>27</v>
      </c>
      <c r="J72" s="9" t="s">
        <v>28</v>
      </c>
      <c r="K72" s="19">
        <f>SUM(K73)</f>
        <v>10000</v>
      </c>
      <c r="L72" s="26"/>
      <c r="M72" s="20"/>
      <c r="N72" s="19"/>
    </row>
    <row r="73" spans="1:14" s="1" customFormat="1" ht="32.25" customHeight="1">
      <c r="A73" s="50" t="s">
        <v>29</v>
      </c>
      <c r="B73" s="51"/>
      <c r="C73" s="51"/>
      <c r="D73" s="52"/>
      <c r="E73" s="9" t="s">
        <v>12</v>
      </c>
      <c r="F73" s="9" t="s">
        <v>43</v>
      </c>
      <c r="G73" s="9" t="s">
        <v>158</v>
      </c>
      <c r="H73" s="9" t="s">
        <v>161</v>
      </c>
      <c r="I73" s="9" t="s">
        <v>27</v>
      </c>
      <c r="J73" s="9" t="s">
        <v>30</v>
      </c>
      <c r="K73" s="19">
        <v>10000</v>
      </c>
      <c r="L73" s="27"/>
      <c r="M73" s="19"/>
      <c r="N73" s="19"/>
    </row>
    <row r="74" spans="1:14" s="1" customFormat="1" ht="15.75">
      <c r="A74" s="50" t="s">
        <v>31</v>
      </c>
      <c r="B74" s="51"/>
      <c r="C74" s="51"/>
      <c r="D74" s="52"/>
      <c r="E74" s="9"/>
      <c r="F74" s="9"/>
      <c r="G74" s="9"/>
      <c r="H74" s="9"/>
      <c r="I74" s="9"/>
      <c r="J74" s="9" t="s">
        <v>32</v>
      </c>
      <c r="K74" s="19"/>
      <c r="L74" s="27"/>
      <c r="M74" s="19"/>
      <c r="N74" s="19"/>
    </row>
    <row r="75" spans="1:14" s="7" customFormat="1" ht="18.75" customHeight="1">
      <c r="A75" s="50" t="s">
        <v>33</v>
      </c>
      <c r="B75" s="51"/>
      <c r="C75" s="51"/>
      <c r="D75" s="52"/>
      <c r="E75" s="9" t="s">
        <v>12</v>
      </c>
      <c r="F75" s="9" t="s">
        <v>43</v>
      </c>
      <c r="G75" s="9" t="s">
        <v>158</v>
      </c>
      <c r="H75" s="9" t="s">
        <v>160</v>
      </c>
      <c r="I75" s="9" t="s">
        <v>34</v>
      </c>
      <c r="J75" s="9" t="s">
        <v>35</v>
      </c>
      <c r="K75" s="19">
        <v>295433.6</v>
      </c>
      <c r="L75" s="27"/>
      <c r="M75" s="19"/>
      <c r="N75" s="19"/>
    </row>
    <row r="76" spans="1:14" s="7" customFormat="1" ht="18.75" customHeight="1">
      <c r="A76" s="50" t="s">
        <v>33</v>
      </c>
      <c r="B76" s="51"/>
      <c r="C76" s="51"/>
      <c r="D76" s="52"/>
      <c r="E76" s="9" t="s">
        <v>12</v>
      </c>
      <c r="F76" s="9" t="s">
        <v>43</v>
      </c>
      <c r="G76" s="9" t="s">
        <v>260</v>
      </c>
      <c r="H76" s="9" t="s">
        <v>160</v>
      </c>
      <c r="I76" s="9" t="s">
        <v>34</v>
      </c>
      <c r="J76" s="9" t="s">
        <v>35</v>
      </c>
      <c r="K76" s="19">
        <v>185</v>
      </c>
      <c r="L76" s="27"/>
      <c r="M76" s="27"/>
      <c r="N76" s="19"/>
    </row>
    <row r="77" spans="1:14" s="7" customFormat="1" ht="15.75">
      <c r="A77" s="50" t="s">
        <v>173</v>
      </c>
      <c r="B77" s="51"/>
      <c r="C77" s="51"/>
      <c r="D77" s="52"/>
      <c r="E77" s="9" t="s">
        <v>12</v>
      </c>
      <c r="F77" s="9" t="s">
        <v>43</v>
      </c>
      <c r="G77" s="9" t="s">
        <v>158</v>
      </c>
      <c r="H77" s="9" t="s">
        <v>110</v>
      </c>
      <c r="I77" s="9" t="s">
        <v>157</v>
      </c>
      <c r="J77" s="9" t="s">
        <v>175</v>
      </c>
      <c r="K77" s="19">
        <f>K78</f>
        <v>771171.28</v>
      </c>
      <c r="L77" s="26"/>
      <c r="M77" s="26"/>
      <c r="N77" s="19"/>
    </row>
    <row r="78" spans="1:14" s="7" customFormat="1" ht="32.25" customHeight="1">
      <c r="A78" s="50" t="s">
        <v>174</v>
      </c>
      <c r="B78" s="51"/>
      <c r="C78" s="51"/>
      <c r="D78" s="52"/>
      <c r="E78" s="9" t="s">
        <v>12</v>
      </c>
      <c r="F78" s="9" t="s">
        <v>43</v>
      </c>
      <c r="G78" s="9" t="s">
        <v>158</v>
      </c>
      <c r="H78" s="9" t="s">
        <v>176</v>
      </c>
      <c r="I78" s="9" t="s">
        <v>157</v>
      </c>
      <c r="J78" s="9" t="s">
        <v>175</v>
      </c>
      <c r="K78" s="19">
        <f>K79+K96</f>
        <v>771171.28</v>
      </c>
      <c r="L78" s="26"/>
      <c r="M78" s="26"/>
      <c r="N78" s="19"/>
    </row>
    <row r="79" spans="1:14" s="7" customFormat="1" ht="32.25" customHeight="1">
      <c r="A79" s="50" t="s">
        <v>178</v>
      </c>
      <c r="B79" s="51"/>
      <c r="C79" s="51"/>
      <c r="D79" s="52"/>
      <c r="E79" s="9" t="s">
        <v>12</v>
      </c>
      <c r="F79" s="9" t="s">
        <v>43</v>
      </c>
      <c r="G79" s="9" t="s">
        <v>158</v>
      </c>
      <c r="H79" s="9" t="s">
        <v>162</v>
      </c>
      <c r="I79" s="9" t="s">
        <v>157</v>
      </c>
      <c r="J79" s="9" t="s">
        <v>175</v>
      </c>
      <c r="K79" s="19">
        <f>K80+K84+K89</f>
        <v>427171.28</v>
      </c>
      <c r="L79" s="26"/>
      <c r="M79" s="26"/>
      <c r="N79" s="19"/>
    </row>
    <row r="80" spans="1:14" s="7" customFormat="1" ht="32.25" customHeight="1">
      <c r="A80" s="50" t="s">
        <v>65</v>
      </c>
      <c r="B80" s="51"/>
      <c r="C80" s="51"/>
      <c r="D80" s="52"/>
      <c r="E80" s="9" t="s">
        <v>12</v>
      </c>
      <c r="F80" s="9" t="s">
        <v>43</v>
      </c>
      <c r="G80" s="9" t="s">
        <v>158</v>
      </c>
      <c r="H80" s="9" t="s">
        <v>162</v>
      </c>
      <c r="I80" s="9" t="s">
        <v>66</v>
      </c>
      <c r="J80" s="9" t="s">
        <v>67</v>
      </c>
      <c r="K80" s="19">
        <f>K81+K82+K83</f>
        <v>48500</v>
      </c>
      <c r="L80" s="27"/>
      <c r="M80" s="19"/>
      <c r="N80" s="19"/>
    </row>
    <row r="81" spans="1:14" s="7" customFormat="1" ht="32.25" customHeight="1">
      <c r="A81" s="50" t="s">
        <v>68</v>
      </c>
      <c r="B81" s="51"/>
      <c r="C81" s="51"/>
      <c r="D81" s="52"/>
      <c r="E81" s="9" t="s">
        <v>12</v>
      </c>
      <c r="F81" s="9" t="s">
        <v>43</v>
      </c>
      <c r="G81" s="9" t="s">
        <v>158</v>
      </c>
      <c r="H81" s="9" t="s">
        <v>162</v>
      </c>
      <c r="I81" s="9" t="s">
        <v>66</v>
      </c>
      <c r="J81" s="9" t="s">
        <v>69</v>
      </c>
      <c r="K81" s="19">
        <v>500</v>
      </c>
      <c r="L81" s="27"/>
      <c r="M81" s="19"/>
      <c r="N81" s="19"/>
    </row>
    <row r="82" spans="1:14" s="7" customFormat="1" ht="32.25" customHeight="1">
      <c r="A82" s="50" t="s">
        <v>70</v>
      </c>
      <c r="B82" s="51"/>
      <c r="C82" s="51"/>
      <c r="D82" s="52"/>
      <c r="E82" s="9" t="s">
        <v>12</v>
      </c>
      <c r="F82" s="9" t="s">
        <v>43</v>
      </c>
      <c r="G82" s="9" t="s">
        <v>158</v>
      </c>
      <c r="H82" s="9" t="s">
        <v>162</v>
      </c>
      <c r="I82" s="9" t="s">
        <v>66</v>
      </c>
      <c r="J82" s="9" t="s">
        <v>71</v>
      </c>
      <c r="K82" s="19">
        <v>18000</v>
      </c>
      <c r="L82" s="27"/>
      <c r="M82" s="19"/>
      <c r="N82" s="19"/>
    </row>
    <row r="83" spans="1:14" s="7" customFormat="1" ht="32.25" customHeight="1">
      <c r="A83" s="50" t="s">
        <v>72</v>
      </c>
      <c r="B83" s="51"/>
      <c r="C83" s="51"/>
      <c r="D83" s="52"/>
      <c r="E83" s="9" t="s">
        <v>12</v>
      </c>
      <c r="F83" s="9" t="s">
        <v>43</v>
      </c>
      <c r="G83" s="9" t="s">
        <v>158</v>
      </c>
      <c r="H83" s="9" t="s">
        <v>162</v>
      </c>
      <c r="I83" s="9" t="s">
        <v>66</v>
      </c>
      <c r="J83" s="9" t="s">
        <v>73</v>
      </c>
      <c r="K83" s="19">
        <v>30000</v>
      </c>
      <c r="L83" s="27"/>
      <c r="M83" s="19"/>
      <c r="N83" s="19"/>
    </row>
    <row r="84" spans="1:14" s="7" customFormat="1" ht="18" customHeight="1">
      <c r="A84" s="50" t="s">
        <v>74</v>
      </c>
      <c r="B84" s="51"/>
      <c r="C84" s="51"/>
      <c r="D84" s="52"/>
      <c r="E84" s="9" t="s">
        <v>12</v>
      </c>
      <c r="F84" s="9" t="s">
        <v>43</v>
      </c>
      <c r="G84" s="9" t="s">
        <v>158</v>
      </c>
      <c r="H84" s="9" t="s">
        <v>162</v>
      </c>
      <c r="I84" s="9" t="s">
        <v>75</v>
      </c>
      <c r="J84" s="9" t="s">
        <v>76</v>
      </c>
      <c r="K84" s="19">
        <f>SUM(K85:K88)</f>
        <v>128500</v>
      </c>
      <c r="L84" s="26"/>
      <c r="M84" s="20"/>
      <c r="N84" s="19"/>
    </row>
    <row r="85" spans="1:14" s="7" customFormat="1" ht="18" customHeight="1">
      <c r="A85" s="50" t="s">
        <v>77</v>
      </c>
      <c r="B85" s="51"/>
      <c r="C85" s="51"/>
      <c r="D85" s="52"/>
      <c r="E85" s="9" t="s">
        <v>12</v>
      </c>
      <c r="F85" s="9" t="s">
        <v>43</v>
      </c>
      <c r="G85" s="9" t="s">
        <v>158</v>
      </c>
      <c r="H85" s="9" t="s">
        <v>162</v>
      </c>
      <c r="I85" s="9" t="s">
        <v>75</v>
      </c>
      <c r="J85" s="9" t="s">
        <v>81</v>
      </c>
      <c r="K85" s="19"/>
      <c r="L85" s="27"/>
      <c r="M85" s="19"/>
      <c r="N85" s="19"/>
    </row>
    <row r="86" spans="1:14" s="7" customFormat="1" ht="32.25" customHeight="1">
      <c r="A86" s="50" t="s">
        <v>78</v>
      </c>
      <c r="B86" s="51"/>
      <c r="C86" s="51"/>
      <c r="D86" s="52"/>
      <c r="E86" s="9" t="s">
        <v>12</v>
      </c>
      <c r="F86" s="9" t="s">
        <v>43</v>
      </c>
      <c r="G86" s="9" t="s">
        <v>158</v>
      </c>
      <c r="H86" s="9" t="s">
        <v>162</v>
      </c>
      <c r="I86" s="9" t="s">
        <v>75</v>
      </c>
      <c r="J86" s="9" t="s">
        <v>82</v>
      </c>
      <c r="K86" s="19">
        <v>6500</v>
      </c>
      <c r="L86" s="19"/>
      <c r="M86" s="19"/>
      <c r="N86" s="19"/>
    </row>
    <row r="87" spans="1:14" s="7" customFormat="1" ht="32.25" customHeight="1">
      <c r="A87" s="50" t="s">
        <v>79</v>
      </c>
      <c r="B87" s="51"/>
      <c r="C87" s="51"/>
      <c r="D87" s="52"/>
      <c r="E87" s="9" t="s">
        <v>12</v>
      </c>
      <c r="F87" s="9" t="s">
        <v>43</v>
      </c>
      <c r="G87" s="9" t="s">
        <v>158</v>
      </c>
      <c r="H87" s="9" t="s">
        <v>162</v>
      </c>
      <c r="I87" s="9" t="s">
        <v>75</v>
      </c>
      <c r="J87" s="9" t="s">
        <v>83</v>
      </c>
      <c r="K87" s="19">
        <v>62000</v>
      </c>
      <c r="L87" s="19"/>
      <c r="M87" s="19"/>
      <c r="N87" s="19"/>
    </row>
    <row r="88" spans="1:14" s="7" customFormat="1" ht="20.25" customHeight="1">
      <c r="A88" s="50" t="s">
        <v>80</v>
      </c>
      <c r="B88" s="51"/>
      <c r="C88" s="51"/>
      <c r="D88" s="52"/>
      <c r="E88" s="9" t="s">
        <v>12</v>
      </c>
      <c r="F88" s="9" t="s">
        <v>43</v>
      </c>
      <c r="G88" s="9" t="s">
        <v>158</v>
      </c>
      <c r="H88" s="9" t="s">
        <v>162</v>
      </c>
      <c r="I88" s="9" t="s">
        <v>75</v>
      </c>
      <c r="J88" s="9" t="s">
        <v>84</v>
      </c>
      <c r="K88" s="19">
        <v>60000</v>
      </c>
      <c r="L88" s="19"/>
      <c r="M88" s="19"/>
      <c r="N88" s="19"/>
    </row>
    <row r="89" spans="1:14" s="7" customFormat="1" ht="20.25" customHeight="1">
      <c r="A89" s="50" t="s">
        <v>92</v>
      </c>
      <c r="B89" s="51"/>
      <c r="C89" s="51"/>
      <c r="D89" s="52"/>
      <c r="E89" s="9" t="s">
        <v>12</v>
      </c>
      <c r="F89" s="9" t="s">
        <v>43</v>
      </c>
      <c r="G89" s="9" t="s">
        <v>158</v>
      </c>
      <c r="H89" s="9" t="s">
        <v>162</v>
      </c>
      <c r="I89" s="9" t="s">
        <v>93</v>
      </c>
      <c r="J89" s="9" t="s">
        <v>94</v>
      </c>
      <c r="K89" s="19">
        <f>K90+K93</f>
        <v>250171.28</v>
      </c>
      <c r="L89" s="26"/>
      <c r="M89" s="20"/>
      <c r="N89" s="19"/>
    </row>
    <row r="90" spans="1:14" s="7" customFormat="1" ht="20.25" customHeight="1">
      <c r="A90" s="50" t="s">
        <v>95</v>
      </c>
      <c r="B90" s="51"/>
      <c r="C90" s="51"/>
      <c r="D90" s="52"/>
      <c r="E90" s="9" t="s">
        <v>12</v>
      </c>
      <c r="F90" s="9" t="s">
        <v>43</v>
      </c>
      <c r="G90" s="9" t="s">
        <v>158</v>
      </c>
      <c r="H90" s="9" t="s">
        <v>162</v>
      </c>
      <c r="I90" s="9" t="s">
        <v>96</v>
      </c>
      <c r="J90" s="9" t="s">
        <v>97</v>
      </c>
      <c r="K90" s="19">
        <f>SUM(K91,K92)</f>
        <v>61490</v>
      </c>
      <c r="L90" s="27"/>
      <c r="M90" s="19"/>
      <c r="N90" s="19"/>
    </row>
    <row r="91" spans="1:14" s="7" customFormat="1" ht="33" customHeight="1">
      <c r="A91" s="50" t="s">
        <v>100</v>
      </c>
      <c r="B91" s="51"/>
      <c r="C91" s="51"/>
      <c r="D91" s="52"/>
      <c r="E91" s="9" t="s">
        <v>12</v>
      </c>
      <c r="F91" s="9" t="s">
        <v>43</v>
      </c>
      <c r="G91" s="9" t="s">
        <v>158</v>
      </c>
      <c r="H91" s="9" t="s">
        <v>162</v>
      </c>
      <c r="I91" s="9" t="s">
        <v>96</v>
      </c>
      <c r="J91" s="9" t="s">
        <v>101</v>
      </c>
      <c r="K91" s="19">
        <v>61490</v>
      </c>
      <c r="L91" s="19"/>
      <c r="M91" s="19"/>
      <c r="N91" s="19"/>
    </row>
    <row r="92" spans="1:14" s="7" customFormat="1" ht="30" customHeight="1">
      <c r="A92" s="50" t="s">
        <v>98</v>
      </c>
      <c r="B92" s="51"/>
      <c r="C92" s="51"/>
      <c r="D92" s="52"/>
      <c r="E92" s="9" t="s">
        <v>12</v>
      </c>
      <c r="F92" s="9" t="s">
        <v>43</v>
      </c>
      <c r="G92" s="9" t="s">
        <v>158</v>
      </c>
      <c r="H92" s="9" t="s">
        <v>162</v>
      </c>
      <c r="I92" s="9" t="s">
        <v>96</v>
      </c>
      <c r="J92" s="9" t="s">
        <v>99</v>
      </c>
      <c r="K92" s="19"/>
      <c r="L92" s="19"/>
      <c r="M92" s="19"/>
      <c r="N92" s="19"/>
    </row>
    <row r="93" spans="1:14" s="7" customFormat="1" ht="29.25" customHeight="1">
      <c r="A93" s="50" t="s">
        <v>102</v>
      </c>
      <c r="B93" s="51"/>
      <c r="C93" s="51"/>
      <c r="D93" s="52"/>
      <c r="E93" s="9" t="s">
        <v>12</v>
      </c>
      <c r="F93" s="9" t="s">
        <v>43</v>
      </c>
      <c r="G93" s="9" t="s">
        <v>158</v>
      </c>
      <c r="H93" s="9" t="s">
        <v>177</v>
      </c>
      <c r="I93" s="9" t="s">
        <v>103</v>
      </c>
      <c r="J93" s="9" t="s">
        <v>104</v>
      </c>
      <c r="K93" s="19">
        <f>SUM(K94,K95)</f>
        <v>188681.28</v>
      </c>
      <c r="L93" s="27"/>
      <c r="M93" s="19"/>
      <c r="N93" s="19"/>
    </row>
    <row r="94" spans="1:14" s="7" customFormat="1" ht="34.5" customHeight="1">
      <c r="A94" s="50" t="s">
        <v>105</v>
      </c>
      <c r="B94" s="51"/>
      <c r="C94" s="51"/>
      <c r="D94" s="52"/>
      <c r="E94" s="9" t="s">
        <v>12</v>
      </c>
      <c r="F94" s="9" t="s">
        <v>43</v>
      </c>
      <c r="G94" s="9" t="s">
        <v>158</v>
      </c>
      <c r="H94" s="9" t="s">
        <v>162</v>
      </c>
      <c r="I94" s="9" t="s">
        <v>103</v>
      </c>
      <c r="J94" s="9" t="s">
        <v>106</v>
      </c>
      <c r="K94" s="19">
        <v>188681.28</v>
      </c>
      <c r="L94" s="27"/>
      <c r="M94" s="19"/>
      <c r="N94" s="19"/>
    </row>
    <row r="95" spans="1:14" s="7" customFormat="1" ht="35.25" customHeight="1">
      <c r="A95" s="50" t="s">
        <v>107</v>
      </c>
      <c r="B95" s="51"/>
      <c r="C95" s="51"/>
      <c r="D95" s="52"/>
      <c r="E95" s="9" t="s">
        <v>12</v>
      </c>
      <c r="F95" s="9" t="s">
        <v>43</v>
      </c>
      <c r="G95" s="9" t="s">
        <v>158</v>
      </c>
      <c r="H95" s="9" t="s">
        <v>162</v>
      </c>
      <c r="I95" s="9" t="s">
        <v>103</v>
      </c>
      <c r="J95" s="9" t="s">
        <v>108</v>
      </c>
      <c r="K95" s="19"/>
      <c r="L95" s="27"/>
      <c r="M95" s="19"/>
      <c r="N95" s="19"/>
    </row>
    <row r="96" spans="1:14" s="7" customFormat="1" ht="31.5" customHeight="1">
      <c r="A96" s="50" t="s">
        <v>179</v>
      </c>
      <c r="B96" s="51"/>
      <c r="C96" s="51"/>
      <c r="D96" s="52"/>
      <c r="E96" s="9" t="s">
        <v>12</v>
      </c>
      <c r="F96" s="9" t="s">
        <v>43</v>
      </c>
      <c r="G96" s="9" t="s">
        <v>158</v>
      </c>
      <c r="H96" s="9" t="s">
        <v>162</v>
      </c>
      <c r="I96" s="9" t="s">
        <v>157</v>
      </c>
      <c r="J96" s="9" t="s">
        <v>175</v>
      </c>
      <c r="K96" s="19">
        <f>K97+K100+K103+K107</f>
        <v>344000</v>
      </c>
      <c r="L96" s="26"/>
      <c r="M96" s="20"/>
      <c r="N96" s="19"/>
    </row>
    <row r="97" spans="1:14" s="7" customFormat="1" ht="20.25" customHeight="1">
      <c r="A97" s="50" t="s">
        <v>44</v>
      </c>
      <c r="B97" s="51"/>
      <c r="C97" s="51"/>
      <c r="D97" s="52"/>
      <c r="E97" s="9" t="s">
        <v>12</v>
      </c>
      <c r="F97" s="9" t="s">
        <v>43</v>
      </c>
      <c r="G97" s="9" t="s">
        <v>158</v>
      </c>
      <c r="H97" s="9" t="s">
        <v>162</v>
      </c>
      <c r="I97" s="9" t="s">
        <v>45</v>
      </c>
      <c r="J97" s="9" t="s">
        <v>46</v>
      </c>
      <c r="K97" s="19">
        <f>SUM(K98)</f>
        <v>65000</v>
      </c>
      <c r="L97" s="27"/>
      <c r="M97" s="19"/>
      <c r="N97" s="19"/>
    </row>
    <row r="98" spans="1:14" s="7" customFormat="1" ht="27" customHeight="1">
      <c r="A98" s="50" t="s">
        <v>47</v>
      </c>
      <c r="B98" s="51"/>
      <c r="C98" s="51"/>
      <c r="D98" s="52"/>
      <c r="E98" s="9" t="s">
        <v>12</v>
      </c>
      <c r="F98" s="9" t="s">
        <v>43</v>
      </c>
      <c r="G98" s="9" t="s">
        <v>158</v>
      </c>
      <c r="H98" s="9" t="s">
        <v>162</v>
      </c>
      <c r="I98" s="9" t="s">
        <v>45</v>
      </c>
      <c r="J98" s="9" t="s">
        <v>48</v>
      </c>
      <c r="K98" s="19">
        <v>65000</v>
      </c>
      <c r="L98" s="27"/>
      <c r="M98" s="19"/>
      <c r="N98" s="19"/>
    </row>
    <row r="99" spans="1:14" s="7" customFormat="1" ht="33" customHeight="1">
      <c r="A99" s="50" t="s">
        <v>49</v>
      </c>
      <c r="B99" s="51"/>
      <c r="C99" s="51"/>
      <c r="D99" s="52"/>
      <c r="E99" s="9" t="s">
        <v>12</v>
      </c>
      <c r="F99" s="9" t="s">
        <v>43</v>
      </c>
      <c r="G99" s="9" t="s">
        <v>158</v>
      </c>
      <c r="H99" s="9" t="s">
        <v>162</v>
      </c>
      <c r="I99" s="9" t="s">
        <v>45</v>
      </c>
      <c r="J99" s="9" t="s">
        <v>50</v>
      </c>
      <c r="K99" s="19"/>
      <c r="L99" s="27"/>
      <c r="M99" s="19"/>
      <c r="N99" s="19"/>
    </row>
    <row r="100" spans="1:14" s="7" customFormat="1" ht="15.75">
      <c r="A100" s="50" t="s">
        <v>51</v>
      </c>
      <c r="B100" s="51"/>
      <c r="C100" s="51"/>
      <c r="D100" s="52"/>
      <c r="E100" s="9" t="s">
        <v>12</v>
      </c>
      <c r="F100" s="9" t="s">
        <v>43</v>
      </c>
      <c r="G100" s="9" t="s">
        <v>158</v>
      </c>
      <c r="H100" s="9" t="s">
        <v>162</v>
      </c>
      <c r="I100" s="9" t="s">
        <v>52</v>
      </c>
      <c r="J100" s="9" t="s">
        <v>53</v>
      </c>
      <c r="K100" s="19">
        <f>SUM(K101+K102)</f>
        <v>5000</v>
      </c>
      <c r="L100" s="27"/>
      <c r="M100" s="19"/>
      <c r="N100" s="19"/>
    </row>
    <row r="101" spans="1:14" s="1" customFormat="1" ht="33.75" customHeight="1">
      <c r="A101" s="50" t="s">
        <v>54</v>
      </c>
      <c r="B101" s="51"/>
      <c r="C101" s="51"/>
      <c r="D101" s="52"/>
      <c r="E101" s="9" t="s">
        <v>12</v>
      </c>
      <c r="F101" s="9" t="s">
        <v>43</v>
      </c>
      <c r="G101" s="9" t="s">
        <v>158</v>
      </c>
      <c r="H101" s="9" t="s">
        <v>162</v>
      </c>
      <c r="I101" s="9" t="s">
        <v>52</v>
      </c>
      <c r="J101" s="9" t="s">
        <v>55</v>
      </c>
      <c r="K101" s="19">
        <v>5000</v>
      </c>
      <c r="L101" s="27"/>
      <c r="M101" s="19"/>
      <c r="N101" s="19"/>
    </row>
    <row r="102" spans="1:14" s="1" customFormat="1" ht="36" customHeight="1">
      <c r="A102" s="50" t="s">
        <v>125</v>
      </c>
      <c r="B102" s="51"/>
      <c r="C102" s="51"/>
      <c r="D102" s="52"/>
      <c r="E102" s="9" t="s">
        <v>12</v>
      </c>
      <c r="F102" s="9" t="s">
        <v>43</v>
      </c>
      <c r="G102" s="9" t="s">
        <v>158</v>
      </c>
      <c r="H102" s="9" t="s">
        <v>162</v>
      </c>
      <c r="I102" s="9" t="s">
        <v>52</v>
      </c>
      <c r="J102" s="9" t="s">
        <v>126</v>
      </c>
      <c r="K102" s="19"/>
      <c r="L102" s="27"/>
      <c r="M102" s="19"/>
      <c r="N102" s="19"/>
    </row>
    <row r="103" spans="1:14" s="7" customFormat="1" ht="19.5" customHeight="1">
      <c r="A103" s="50" t="s">
        <v>56</v>
      </c>
      <c r="B103" s="51"/>
      <c r="C103" s="51"/>
      <c r="D103" s="52"/>
      <c r="E103" s="9" t="s">
        <v>12</v>
      </c>
      <c r="F103" s="9" t="s">
        <v>43</v>
      </c>
      <c r="G103" s="9" t="s">
        <v>158</v>
      </c>
      <c r="H103" s="9" t="s">
        <v>162</v>
      </c>
      <c r="I103" s="9" t="s">
        <v>57</v>
      </c>
      <c r="J103" s="9" t="s">
        <v>58</v>
      </c>
      <c r="K103" s="19">
        <f>SUM(K104:K106)</f>
        <v>254000</v>
      </c>
      <c r="L103" s="27"/>
      <c r="M103" s="19"/>
      <c r="N103" s="19"/>
    </row>
    <row r="104" spans="1:14" s="1" customFormat="1" ht="15.75">
      <c r="A104" s="50" t="s">
        <v>59</v>
      </c>
      <c r="B104" s="51"/>
      <c r="C104" s="51"/>
      <c r="D104" s="52"/>
      <c r="E104" s="9" t="s">
        <v>12</v>
      </c>
      <c r="F104" s="9" t="s">
        <v>43</v>
      </c>
      <c r="G104" s="9" t="s">
        <v>158</v>
      </c>
      <c r="H104" s="9" t="s">
        <v>162</v>
      </c>
      <c r="I104" s="9" t="s">
        <v>57</v>
      </c>
      <c r="J104" s="9" t="s">
        <v>62</v>
      </c>
      <c r="K104" s="19"/>
      <c r="L104" s="27"/>
      <c r="M104" s="19"/>
      <c r="N104" s="19"/>
    </row>
    <row r="105" spans="1:14" s="1" customFormat="1" ht="15.75">
      <c r="A105" s="50" t="s">
        <v>60</v>
      </c>
      <c r="B105" s="51"/>
      <c r="C105" s="51"/>
      <c r="D105" s="52"/>
      <c r="E105" s="9" t="s">
        <v>12</v>
      </c>
      <c r="F105" s="9" t="s">
        <v>43</v>
      </c>
      <c r="G105" s="9" t="s">
        <v>158</v>
      </c>
      <c r="H105" s="9" t="s">
        <v>162</v>
      </c>
      <c r="I105" s="9" t="s">
        <v>57</v>
      </c>
      <c r="J105" s="9" t="s">
        <v>63</v>
      </c>
      <c r="K105" s="19">
        <v>250000</v>
      </c>
      <c r="L105" s="19"/>
      <c r="M105" s="19"/>
      <c r="N105" s="19"/>
    </row>
    <row r="106" spans="1:14" s="1" customFormat="1" ht="15.75">
      <c r="A106" s="50" t="s">
        <v>61</v>
      </c>
      <c r="B106" s="51"/>
      <c r="C106" s="51"/>
      <c r="D106" s="52"/>
      <c r="E106" s="9" t="s">
        <v>12</v>
      </c>
      <c r="F106" s="9" t="s">
        <v>43</v>
      </c>
      <c r="G106" s="9" t="s">
        <v>158</v>
      </c>
      <c r="H106" s="9" t="s">
        <v>162</v>
      </c>
      <c r="I106" s="9" t="s">
        <v>57</v>
      </c>
      <c r="J106" s="9" t="s">
        <v>64</v>
      </c>
      <c r="K106" s="19">
        <v>4000</v>
      </c>
      <c r="L106" s="19"/>
      <c r="M106" s="19"/>
      <c r="N106" s="19"/>
    </row>
    <row r="107" spans="1:14" s="7" customFormat="1" ht="16.5" customHeight="1">
      <c r="A107" s="50" t="s">
        <v>85</v>
      </c>
      <c r="B107" s="51"/>
      <c r="C107" s="51"/>
      <c r="D107" s="52"/>
      <c r="E107" s="9" t="s">
        <v>12</v>
      </c>
      <c r="F107" s="9" t="s">
        <v>43</v>
      </c>
      <c r="G107" s="9" t="s">
        <v>158</v>
      </c>
      <c r="H107" s="9" t="s">
        <v>162</v>
      </c>
      <c r="I107" s="9" t="s">
        <v>86</v>
      </c>
      <c r="J107" s="9" t="s">
        <v>87</v>
      </c>
      <c r="K107" s="19">
        <f>SUM(K108,K109)</f>
        <v>20000</v>
      </c>
      <c r="L107" s="26"/>
      <c r="M107" s="20"/>
      <c r="N107" s="19"/>
    </row>
    <row r="108" spans="1:14" s="1" customFormat="1" ht="15.75" customHeight="1">
      <c r="A108" s="50" t="s">
        <v>88</v>
      </c>
      <c r="B108" s="51"/>
      <c r="C108" s="51"/>
      <c r="D108" s="52"/>
      <c r="E108" s="9" t="s">
        <v>12</v>
      </c>
      <c r="F108" s="9" t="s">
        <v>43</v>
      </c>
      <c r="G108" s="9" t="s">
        <v>158</v>
      </c>
      <c r="H108" s="9" t="s">
        <v>162</v>
      </c>
      <c r="I108" s="9" t="s">
        <v>86</v>
      </c>
      <c r="J108" s="9" t="s">
        <v>90</v>
      </c>
      <c r="K108" s="19">
        <v>10000</v>
      </c>
      <c r="L108" s="27"/>
      <c r="M108" s="19"/>
      <c r="N108" s="19"/>
    </row>
    <row r="109" spans="1:14" s="1" customFormat="1" ht="18" customHeight="1">
      <c r="A109" s="50" t="s">
        <v>89</v>
      </c>
      <c r="B109" s="51"/>
      <c r="C109" s="51"/>
      <c r="D109" s="52"/>
      <c r="E109" s="9" t="s">
        <v>12</v>
      </c>
      <c r="F109" s="9" t="s">
        <v>43</v>
      </c>
      <c r="G109" s="9" t="s">
        <v>158</v>
      </c>
      <c r="H109" s="9" t="s">
        <v>162</v>
      </c>
      <c r="I109" s="9" t="s">
        <v>86</v>
      </c>
      <c r="J109" s="9" t="s">
        <v>91</v>
      </c>
      <c r="K109" s="19">
        <v>10000</v>
      </c>
      <c r="L109" s="19"/>
      <c r="M109" s="19"/>
      <c r="N109" s="19"/>
    </row>
    <row r="110" spans="1:14" s="1" customFormat="1" ht="18" customHeight="1">
      <c r="A110" s="47" t="s">
        <v>262</v>
      </c>
      <c r="B110" s="48"/>
      <c r="C110" s="48"/>
      <c r="D110" s="49"/>
      <c r="E110" s="8" t="s">
        <v>12</v>
      </c>
      <c r="F110" s="8" t="s">
        <v>154</v>
      </c>
      <c r="G110" s="8" t="s">
        <v>263</v>
      </c>
      <c r="H110" s="8"/>
      <c r="I110" s="8"/>
      <c r="J110" s="8"/>
      <c r="K110" s="20">
        <f>K111</f>
        <v>117481.7</v>
      </c>
      <c r="L110" s="20"/>
      <c r="M110" s="20"/>
      <c r="N110" s="19"/>
    </row>
    <row r="111" spans="1:14" s="1" customFormat="1" ht="18" customHeight="1">
      <c r="A111" s="50" t="s">
        <v>262</v>
      </c>
      <c r="B111" s="51"/>
      <c r="C111" s="51"/>
      <c r="D111" s="52"/>
      <c r="E111" s="9" t="s">
        <v>12</v>
      </c>
      <c r="F111" s="9" t="s">
        <v>154</v>
      </c>
      <c r="G111" s="9" t="s">
        <v>263</v>
      </c>
      <c r="H111" s="9" t="s">
        <v>264</v>
      </c>
      <c r="I111" s="9" t="s">
        <v>86</v>
      </c>
      <c r="J111" s="9" t="s">
        <v>87</v>
      </c>
      <c r="K111" s="19">
        <v>117481.7</v>
      </c>
      <c r="L111" s="19"/>
      <c r="M111" s="19"/>
      <c r="N111" s="19"/>
    </row>
    <row r="112" spans="1:14" s="1" customFormat="1" ht="19.5" customHeight="1">
      <c r="A112" s="47" t="s">
        <v>111</v>
      </c>
      <c r="B112" s="48"/>
      <c r="C112" s="48"/>
      <c r="D112" s="49"/>
      <c r="E112" s="8" t="s">
        <v>12</v>
      </c>
      <c r="F112" s="8" t="s">
        <v>144</v>
      </c>
      <c r="G112" s="8"/>
      <c r="H112" s="8"/>
      <c r="I112" s="8"/>
      <c r="J112" s="8"/>
      <c r="K112" s="20">
        <f>K113</f>
        <v>30000</v>
      </c>
      <c r="L112" s="20"/>
      <c r="M112" s="20"/>
      <c r="N112" s="20"/>
    </row>
    <row r="113" spans="1:14" s="7" customFormat="1" ht="26.25" customHeight="1">
      <c r="A113" s="50" t="s">
        <v>168</v>
      </c>
      <c r="B113" s="51"/>
      <c r="C113" s="51"/>
      <c r="D113" s="52"/>
      <c r="E113" s="9" t="s">
        <v>12</v>
      </c>
      <c r="F113" s="9" t="s">
        <v>144</v>
      </c>
      <c r="G113" s="9" t="s">
        <v>172</v>
      </c>
      <c r="H113" s="9"/>
      <c r="I113" s="9"/>
      <c r="J113" s="9"/>
      <c r="K113" s="19">
        <f>K114</f>
        <v>30000</v>
      </c>
      <c r="L113" s="27"/>
      <c r="M113" s="19"/>
      <c r="N113" s="19"/>
    </row>
    <row r="114" spans="1:14" s="1" customFormat="1" ht="51" customHeight="1">
      <c r="A114" s="50" t="s">
        <v>180</v>
      </c>
      <c r="B114" s="51"/>
      <c r="C114" s="51"/>
      <c r="D114" s="52"/>
      <c r="E114" s="9" t="s">
        <v>12</v>
      </c>
      <c r="F114" s="9" t="s">
        <v>144</v>
      </c>
      <c r="G114" s="9" t="s">
        <v>181</v>
      </c>
      <c r="H114" s="9"/>
      <c r="I114" s="9"/>
      <c r="J114" s="9"/>
      <c r="K114" s="19">
        <f>K115</f>
        <v>30000</v>
      </c>
      <c r="L114" s="27"/>
      <c r="M114" s="19"/>
      <c r="N114" s="19"/>
    </row>
    <row r="115" spans="1:14" s="1" customFormat="1" ht="17.25" customHeight="1">
      <c r="A115" s="50" t="s">
        <v>182</v>
      </c>
      <c r="B115" s="51"/>
      <c r="C115" s="51"/>
      <c r="D115" s="52"/>
      <c r="E115" s="9" t="s">
        <v>12</v>
      </c>
      <c r="F115" s="9" t="s">
        <v>144</v>
      </c>
      <c r="G115" s="9" t="s">
        <v>181</v>
      </c>
      <c r="H115" s="9" t="s">
        <v>183</v>
      </c>
      <c r="I115" s="9"/>
      <c r="J115" s="9"/>
      <c r="K115" s="19">
        <f>K116</f>
        <v>30000</v>
      </c>
      <c r="L115" s="27"/>
      <c r="M115" s="19"/>
      <c r="N115" s="19"/>
    </row>
    <row r="116" spans="1:14" s="1" customFormat="1" ht="18" customHeight="1">
      <c r="A116" s="50" t="s">
        <v>184</v>
      </c>
      <c r="B116" s="51"/>
      <c r="C116" s="51"/>
      <c r="D116" s="52"/>
      <c r="E116" s="9" t="s">
        <v>12</v>
      </c>
      <c r="F116" s="9" t="s">
        <v>144</v>
      </c>
      <c r="G116" s="9" t="s">
        <v>181</v>
      </c>
      <c r="H116" s="9" t="s">
        <v>185</v>
      </c>
      <c r="I116" s="9"/>
      <c r="J116" s="9"/>
      <c r="K116" s="19">
        <f>K117</f>
        <v>30000</v>
      </c>
      <c r="L116" s="27"/>
      <c r="M116" s="19"/>
      <c r="N116" s="19"/>
    </row>
    <row r="117" spans="1:14" s="1" customFormat="1" ht="19.5" customHeight="1">
      <c r="A117" s="50" t="s">
        <v>85</v>
      </c>
      <c r="B117" s="51"/>
      <c r="C117" s="51"/>
      <c r="D117" s="52"/>
      <c r="E117" s="9" t="s">
        <v>12</v>
      </c>
      <c r="F117" s="9" t="s">
        <v>144</v>
      </c>
      <c r="G117" s="9" t="s">
        <v>181</v>
      </c>
      <c r="H117" s="9" t="s">
        <v>185</v>
      </c>
      <c r="I117" s="9" t="s">
        <v>86</v>
      </c>
      <c r="J117" s="9" t="s">
        <v>87</v>
      </c>
      <c r="K117" s="19">
        <v>30000</v>
      </c>
      <c r="L117" s="27"/>
      <c r="M117" s="19"/>
      <c r="N117" s="19"/>
    </row>
    <row r="118" spans="1:14" s="7" customFormat="1" ht="15.75">
      <c r="A118" s="50" t="s">
        <v>88</v>
      </c>
      <c r="B118" s="51"/>
      <c r="C118" s="51"/>
      <c r="D118" s="52"/>
      <c r="E118" s="9" t="s">
        <v>12</v>
      </c>
      <c r="F118" s="9" t="s">
        <v>144</v>
      </c>
      <c r="G118" s="9" t="s">
        <v>181</v>
      </c>
      <c r="H118" s="9" t="s">
        <v>185</v>
      </c>
      <c r="I118" s="9" t="s">
        <v>86</v>
      </c>
      <c r="J118" s="9" t="s">
        <v>90</v>
      </c>
      <c r="K118" s="19"/>
      <c r="L118" s="27"/>
      <c r="M118" s="19"/>
      <c r="N118" s="19"/>
    </row>
    <row r="119" spans="1:14" s="1" customFormat="1" ht="15.75">
      <c r="A119" s="50" t="s">
        <v>89</v>
      </c>
      <c r="B119" s="51"/>
      <c r="C119" s="51"/>
      <c r="D119" s="52"/>
      <c r="E119" s="9" t="s">
        <v>12</v>
      </c>
      <c r="F119" s="9" t="s">
        <v>144</v>
      </c>
      <c r="G119" s="9" t="s">
        <v>181</v>
      </c>
      <c r="H119" s="9" t="s">
        <v>185</v>
      </c>
      <c r="I119" s="9" t="s">
        <v>86</v>
      </c>
      <c r="J119" s="9" t="s">
        <v>91</v>
      </c>
      <c r="K119" s="19">
        <v>20000</v>
      </c>
      <c r="L119" s="27"/>
      <c r="M119" s="19"/>
      <c r="N119" s="19"/>
    </row>
    <row r="120" spans="1:14" s="1" customFormat="1" ht="15.75" customHeight="1">
      <c r="A120" s="47" t="s">
        <v>112</v>
      </c>
      <c r="B120" s="48"/>
      <c r="C120" s="48"/>
      <c r="D120" s="49"/>
      <c r="E120" s="8" t="s">
        <v>12</v>
      </c>
      <c r="F120" s="8" t="s">
        <v>145</v>
      </c>
      <c r="G120" s="8" t="s">
        <v>171</v>
      </c>
      <c r="H120" s="8"/>
      <c r="I120" s="8" t="s">
        <v>109</v>
      </c>
      <c r="J120" s="8" t="s">
        <v>16</v>
      </c>
      <c r="K120" s="20">
        <f>SUM(K121,K175+K135)</f>
        <v>494527.00532</v>
      </c>
      <c r="L120" s="26">
        <v>23300</v>
      </c>
      <c r="M120" s="20">
        <v>23300</v>
      </c>
      <c r="N120" s="20"/>
    </row>
    <row r="121" spans="1:14" s="7" customFormat="1" ht="31.5" customHeight="1">
      <c r="A121" s="50" t="s">
        <v>186</v>
      </c>
      <c r="B121" s="51"/>
      <c r="C121" s="51"/>
      <c r="D121" s="52"/>
      <c r="E121" s="9" t="s">
        <v>12</v>
      </c>
      <c r="F121" s="9" t="s">
        <v>145</v>
      </c>
      <c r="G121" s="9" t="s">
        <v>172</v>
      </c>
      <c r="H121" s="9"/>
      <c r="I121" s="9" t="s">
        <v>109</v>
      </c>
      <c r="J121" s="9" t="s">
        <v>16</v>
      </c>
      <c r="K121" s="19">
        <f>K122+K138+K149+K160-0.01</f>
        <v>400447.00532</v>
      </c>
      <c r="L121" s="27">
        <v>23300</v>
      </c>
      <c r="M121" s="19">
        <v>23300</v>
      </c>
      <c r="N121" s="19"/>
    </row>
    <row r="122" spans="1:14" s="7" customFormat="1" ht="48" customHeight="1">
      <c r="A122" s="50" t="s">
        <v>166</v>
      </c>
      <c r="B122" s="51"/>
      <c r="C122" s="51"/>
      <c r="D122" s="52"/>
      <c r="E122" s="9" t="s">
        <v>12</v>
      </c>
      <c r="F122" s="9" t="s">
        <v>145</v>
      </c>
      <c r="G122" s="9" t="s">
        <v>187</v>
      </c>
      <c r="H122" s="9" t="s">
        <v>109</v>
      </c>
      <c r="I122" s="9"/>
      <c r="J122" s="9" t="s">
        <v>18</v>
      </c>
      <c r="K122" s="19">
        <f>K123</f>
        <v>326340.99</v>
      </c>
      <c r="L122" s="27"/>
      <c r="M122" s="19"/>
      <c r="N122" s="19"/>
    </row>
    <row r="123" spans="1:14" s="1" customFormat="1" ht="29.25" customHeight="1">
      <c r="A123" s="50" t="s">
        <v>167</v>
      </c>
      <c r="B123" s="51"/>
      <c r="C123" s="51"/>
      <c r="D123" s="52"/>
      <c r="E123" s="9" t="s">
        <v>12</v>
      </c>
      <c r="F123" s="9" t="s">
        <v>145</v>
      </c>
      <c r="G123" s="9" t="s">
        <v>187</v>
      </c>
      <c r="H123" s="9" t="s">
        <v>239</v>
      </c>
      <c r="I123" s="9" t="s">
        <v>110</v>
      </c>
      <c r="J123" s="9" t="s">
        <v>17</v>
      </c>
      <c r="K123" s="19">
        <f>K124+K130</f>
        <v>326340.99</v>
      </c>
      <c r="L123" s="27"/>
      <c r="M123" s="19"/>
      <c r="N123" s="19"/>
    </row>
    <row r="124" spans="1:14" s="1" customFormat="1" ht="18" customHeight="1">
      <c r="A124" s="50" t="s">
        <v>19</v>
      </c>
      <c r="B124" s="51"/>
      <c r="C124" s="51"/>
      <c r="D124" s="52"/>
      <c r="E124" s="9" t="s">
        <v>12</v>
      </c>
      <c r="F124" s="9" t="s">
        <v>145</v>
      </c>
      <c r="G124" s="9" t="s">
        <v>187</v>
      </c>
      <c r="H124" s="9" t="s">
        <v>240</v>
      </c>
      <c r="I124" s="9" t="s">
        <v>20</v>
      </c>
      <c r="J124" s="9" t="s">
        <v>21</v>
      </c>
      <c r="K124" s="19">
        <f>SUM(K125,K126)</f>
        <v>250645.92</v>
      </c>
      <c r="L124" s="27"/>
      <c r="M124" s="19"/>
      <c r="N124" s="19"/>
    </row>
    <row r="125" spans="1:14" s="1" customFormat="1" ht="33" customHeight="1">
      <c r="A125" s="50" t="s">
        <v>22</v>
      </c>
      <c r="B125" s="51"/>
      <c r="C125" s="51"/>
      <c r="D125" s="52"/>
      <c r="E125" s="9" t="s">
        <v>12</v>
      </c>
      <c r="F125" s="9" t="s">
        <v>145</v>
      </c>
      <c r="G125" s="9" t="s">
        <v>187</v>
      </c>
      <c r="H125" s="9" t="s">
        <v>240</v>
      </c>
      <c r="I125" s="9" t="s">
        <v>20</v>
      </c>
      <c r="J125" s="9" t="s">
        <v>23</v>
      </c>
      <c r="K125" s="19"/>
      <c r="L125" s="27"/>
      <c r="M125" s="19"/>
      <c r="N125" s="19"/>
    </row>
    <row r="126" spans="1:14" s="7" customFormat="1" ht="15.75">
      <c r="A126" s="50" t="s">
        <v>24</v>
      </c>
      <c r="B126" s="51"/>
      <c r="C126" s="51"/>
      <c r="D126" s="52"/>
      <c r="E126" s="9" t="s">
        <v>12</v>
      </c>
      <c r="F126" s="9" t="s">
        <v>145</v>
      </c>
      <c r="G126" s="9" t="s">
        <v>187</v>
      </c>
      <c r="H126" s="9" t="s">
        <v>240</v>
      </c>
      <c r="I126" s="9" t="s">
        <v>20</v>
      </c>
      <c r="J126" s="9" t="s">
        <v>25</v>
      </c>
      <c r="K126" s="19">
        <v>250645.92</v>
      </c>
      <c r="L126" s="27"/>
      <c r="M126" s="19"/>
      <c r="N126" s="19"/>
    </row>
    <row r="127" spans="1:14" s="7" customFormat="1" ht="19.5" customHeight="1">
      <c r="A127" s="50" t="s">
        <v>26</v>
      </c>
      <c r="B127" s="51"/>
      <c r="C127" s="51"/>
      <c r="D127" s="52"/>
      <c r="E127" s="9" t="s">
        <v>12</v>
      </c>
      <c r="F127" s="9" t="s">
        <v>145</v>
      </c>
      <c r="G127" s="9" t="s">
        <v>187</v>
      </c>
      <c r="H127" s="9" t="s">
        <v>241</v>
      </c>
      <c r="I127" s="9" t="s">
        <v>27</v>
      </c>
      <c r="J127" s="9" t="s">
        <v>28</v>
      </c>
      <c r="K127" s="19"/>
      <c r="L127" s="27"/>
      <c r="M127" s="19"/>
      <c r="N127" s="19"/>
    </row>
    <row r="128" spans="1:14" s="7" customFormat="1" ht="30" customHeight="1">
      <c r="A128" s="50" t="s">
        <v>29</v>
      </c>
      <c r="B128" s="51"/>
      <c r="C128" s="51"/>
      <c r="D128" s="52"/>
      <c r="E128" s="9" t="s">
        <v>12</v>
      </c>
      <c r="F128" s="9" t="s">
        <v>145</v>
      </c>
      <c r="G128" s="9" t="s">
        <v>187</v>
      </c>
      <c r="H128" s="9" t="s">
        <v>241</v>
      </c>
      <c r="I128" s="9" t="s">
        <v>27</v>
      </c>
      <c r="J128" s="9" t="s">
        <v>30</v>
      </c>
      <c r="K128" s="19"/>
      <c r="L128" s="27"/>
      <c r="M128" s="19"/>
      <c r="N128" s="19"/>
    </row>
    <row r="129" spans="1:14" s="7" customFormat="1" ht="15.75" customHeight="1">
      <c r="A129" s="50" t="s">
        <v>31</v>
      </c>
      <c r="B129" s="51"/>
      <c r="C129" s="51"/>
      <c r="D129" s="52"/>
      <c r="E129" s="9" t="s">
        <v>12</v>
      </c>
      <c r="F129" s="9" t="s">
        <v>145</v>
      </c>
      <c r="G129" s="9" t="s">
        <v>187</v>
      </c>
      <c r="H129" s="9" t="s">
        <v>241</v>
      </c>
      <c r="I129" s="9" t="s">
        <v>27</v>
      </c>
      <c r="J129" s="9" t="s">
        <v>32</v>
      </c>
      <c r="K129" s="19"/>
      <c r="L129" s="27"/>
      <c r="M129" s="19"/>
      <c r="N129" s="19"/>
    </row>
    <row r="130" spans="1:14" s="7" customFormat="1" ht="21" customHeight="1">
      <c r="A130" s="50" t="s">
        <v>33</v>
      </c>
      <c r="B130" s="51"/>
      <c r="C130" s="51"/>
      <c r="D130" s="52"/>
      <c r="E130" s="9" t="s">
        <v>12</v>
      </c>
      <c r="F130" s="9" t="s">
        <v>145</v>
      </c>
      <c r="G130" s="9" t="s">
        <v>187</v>
      </c>
      <c r="H130" s="9" t="s">
        <v>240</v>
      </c>
      <c r="I130" s="9" t="s">
        <v>34</v>
      </c>
      <c r="J130" s="9" t="s">
        <v>35</v>
      </c>
      <c r="K130" s="19">
        <f>SUM(K131:K134)</f>
        <v>75695.06999999999</v>
      </c>
      <c r="L130" s="27"/>
      <c r="M130" s="19"/>
      <c r="N130" s="19"/>
    </row>
    <row r="131" spans="1:14" s="7" customFormat="1" ht="30" customHeight="1">
      <c r="A131" s="50" t="s">
        <v>150</v>
      </c>
      <c r="B131" s="51"/>
      <c r="C131" s="51"/>
      <c r="D131" s="52"/>
      <c r="E131" s="9" t="s">
        <v>12</v>
      </c>
      <c r="F131" s="9" t="s">
        <v>145</v>
      </c>
      <c r="G131" s="9" t="s">
        <v>187</v>
      </c>
      <c r="H131" s="9" t="s">
        <v>240</v>
      </c>
      <c r="I131" s="9" t="s">
        <v>34</v>
      </c>
      <c r="J131" s="9" t="s">
        <v>36</v>
      </c>
      <c r="K131" s="19">
        <v>55142.11</v>
      </c>
      <c r="L131" s="19"/>
      <c r="M131" s="19"/>
      <c r="N131" s="19"/>
    </row>
    <row r="132" spans="1:14" s="1" customFormat="1" ht="15.75">
      <c r="A132" s="50" t="s">
        <v>38</v>
      </c>
      <c r="B132" s="51"/>
      <c r="C132" s="51"/>
      <c r="D132" s="52"/>
      <c r="E132" s="9" t="s">
        <v>12</v>
      </c>
      <c r="F132" s="9" t="s">
        <v>145</v>
      </c>
      <c r="G132" s="9" t="s">
        <v>187</v>
      </c>
      <c r="H132" s="9" t="s">
        <v>240</v>
      </c>
      <c r="I132" s="9" t="s">
        <v>34</v>
      </c>
      <c r="J132" s="9" t="s">
        <v>37</v>
      </c>
      <c r="K132" s="19">
        <v>7268.73</v>
      </c>
      <c r="L132" s="19"/>
      <c r="M132" s="19"/>
      <c r="N132" s="19"/>
    </row>
    <row r="133" spans="1:14" s="1" customFormat="1" ht="21" customHeight="1">
      <c r="A133" s="50" t="s">
        <v>151</v>
      </c>
      <c r="B133" s="51"/>
      <c r="C133" s="51"/>
      <c r="D133" s="52"/>
      <c r="E133" s="9" t="s">
        <v>12</v>
      </c>
      <c r="F133" s="9" t="s">
        <v>145</v>
      </c>
      <c r="G133" s="9" t="s">
        <v>187</v>
      </c>
      <c r="H133" s="9" t="s">
        <v>240</v>
      </c>
      <c r="I133" s="9" t="s">
        <v>34</v>
      </c>
      <c r="J133" s="9" t="s">
        <v>39</v>
      </c>
      <c r="K133" s="19">
        <v>12782.94</v>
      </c>
      <c r="L133" s="19"/>
      <c r="M133" s="19"/>
      <c r="N133" s="19"/>
    </row>
    <row r="134" spans="1:14" s="7" customFormat="1" ht="30" customHeight="1">
      <c r="A134" s="50" t="s">
        <v>40</v>
      </c>
      <c r="B134" s="51"/>
      <c r="C134" s="51"/>
      <c r="D134" s="52"/>
      <c r="E134" s="9" t="s">
        <v>12</v>
      </c>
      <c r="F134" s="9" t="s">
        <v>145</v>
      </c>
      <c r="G134" s="9" t="s">
        <v>187</v>
      </c>
      <c r="H134" s="9" t="s">
        <v>240</v>
      </c>
      <c r="I134" s="9" t="s">
        <v>34</v>
      </c>
      <c r="J134" s="9" t="s">
        <v>41</v>
      </c>
      <c r="K134" s="19">
        <v>501.29</v>
      </c>
      <c r="L134" s="19"/>
      <c r="M134" s="19"/>
      <c r="N134" s="19"/>
    </row>
    <row r="135" spans="1:14" s="7" customFormat="1" ht="30" customHeight="1">
      <c r="A135" s="50" t="s">
        <v>261</v>
      </c>
      <c r="B135" s="51"/>
      <c r="C135" s="51"/>
      <c r="D135" s="52"/>
      <c r="E135" s="9" t="s">
        <v>12</v>
      </c>
      <c r="F135" s="9" t="s">
        <v>145</v>
      </c>
      <c r="G135" s="9" t="s">
        <v>260</v>
      </c>
      <c r="H135" s="9" t="s">
        <v>240</v>
      </c>
      <c r="I135" s="9" t="s">
        <v>110</v>
      </c>
      <c r="J135" s="9" t="s">
        <v>15</v>
      </c>
      <c r="K135" s="19">
        <v>90800</v>
      </c>
      <c r="L135" s="20"/>
      <c r="M135" s="20"/>
      <c r="N135" s="19"/>
    </row>
    <row r="136" spans="1:14" s="7" customFormat="1" ht="30" customHeight="1">
      <c r="A136" s="50" t="s">
        <v>24</v>
      </c>
      <c r="B136" s="51"/>
      <c r="C136" s="51"/>
      <c r="D136" s="52"/>
      <c r="E136" s="9" t="s">
        <v>12</v>
      </c>
      <c r="F136" s="9" t="s">
        <v>145</v>
      </c>
      <c r="G136" s="9" t="s">
        <v>260</v>
      </c>
      <c r="H136" s="9" t="s">
        <v>240</v>
      </c>
      <c r="I136" s="9" t="s">
        <v>110</v>
      </c>
      <c r="J136" s="9" t="s">
        <v>21</v>
      </c>
      <c r="K136" s="19">
        <v>69800</v>
      </c>
      <c r="L136" s="19"/>
      <c r="M136" s="19"/>
      <c r="N136" s="19"/>
    </row>
    <row r="137" spans="1:14" s="7" customFormat="1" ht="30" customHeight="1">
      <c r="A137" s="50" t="s">
        <v>33</v>
      </c>
      <c r="B137" s="51"/>
      <c r="C137" s="51"/>
      <c r="D137" s="52"/>
      <c r="E137" s="9" t="s">
        <v>12</v>
      </c>
      <c r="F137" s="9" t="s">
        <v>145</v>
      </c>
      <c r="G137" s="9" t="s">
        <v>260</v>
      </c>
      <c r="H137" s="9" t="s">
        <v>240</v>
      </c>
      <c r="I137" s="9" t="s">
        <v>110</v>
      </c>
      <c r="J137" s="9" t="s">
        <v>35</v>
      </c>
      <c r="K137" s="19">
        <v>21000</v>
      </c>
      <c r="L137" s="19"/>
      <c r="M137" s="19"/>
      <c r="N137" s="19"/>
    </row>
    <row r="138" spans="1:14" s="7" customFormat="1" ht="30" customHeight="1">
      <c r="A138" s="50" t="s">
        <v>219</v>
      </c>
      <c r="B138" s="51"/>
      <c r="C138" s="51"/>
      <c r="D138" s="52"/>
      <c r="E138" s="9" t="s">
        <v>12</v>
      </c>
      <c r="F138" s="9" t="s">
        <v>145</v>
      </c>
      <c r="G138" s="9" t="s">
        <v>220</v>
      </c>
      <c r="H138" s="9"/>
      <c r="I138" s="9"/>
      <c r="J138" s="9"/>
      <c r="K138" s="11">
        <f>K139</f>
        <v>7901.01</v>
      </c>
      <c r="L138" s="11"/>
      <c r="M138" s="11"/>
      <c r="N138" s="11"/>
    </row>
    <row r="139" spans="1:14" s="7" customFormat="1" ht="30" customHeight="1">
      <c r="A139" s="50" t="s">
        <v>166</v>
      </c>
      <c r="B139" s="51"/>
      <c r="C139" s="51"/>
      <c r="D139" s="52"/>
      <c r="E139" s="9" t="s">
        <v>12</v>
      </c>
      <c r="F139" s="9" t="s">
        <v>145</v>
      </c>
      <c r="G139" s="9" t="s">
        <v>220</v>
      </c>
      <c r="H139" s="9" t="s">
        <v>109</v>
      </c>
      <c r="I139" s="9"/>
      <c r="J139" s="9"/>
      <c r="K139" s="11">
        <f>K140</f>
        <v>7901.01</v>
      </c>
      <c r="L139" s="11"/>
      <c r="M139" s="11"/>
      <c r="N139" s="11"/>
    </row>
    <row r="140" spans="1:14" s="7" customFormat="1" ht="30" customHeight="1">
      <c r="A140" s="50" t="s">
        <v>167</v>
      </c>
      <c r="B140" s="51"/>
      <c r="C140" s="51"/>
      <c r="D140" s="52"/>
      <c r="E140" s="9" t="s">
        <v>12</v>
      </c>
      <c r="F140" s="9" t="s">
        <v>145</v>
      </c>
      <c r="G140" s="9" t="s">
        <v>220</v>
      </c>
      <c r="H140" s="9" t="s">
        <v>239</v>
      </c>
      <c r="I140" s="9"/>
      <c r="J140" s="9"/>
      <c r="K140" s="11">
        <f>K141+K144</f>
        <v>7901.01</v>
      </c>
      <c r="L140" s="11"/>
      <c r="M140" s="11"/>
      <c r="N140" s="11"/>
    </row>
    <row r="141" spans="1:14" s="7" customFormat="1" ht="30" customHeight="1">
      <c r="A141" s="50" t="s">
        <v>19</v>
      </c>
      <c r="B141" s="51"/>
      <c r="C141" s="51"/>
      <c r="D141" s="52"/>
      <c r="E141" s="9" t="s">
        <v>12</v>
      </c>
      <c r="F141" s="9" t="s">
        <v>145</v>
      </c>
      <c r="G141" s="9" t="s">
        <v>220</v>
      </c>
      <c r="H141" s="9" t="s">
        <v>240</v>
      </c>
      <c r="I141" s="9" t="s">
        <v>20</v>
      </c>
      <c r="J141" s="9" t="s">
        <v>21</v>
      </c>
      <c r="K141" s="11">
        <f>K143</f>
        <v>6068.36</v>
      </c>
      <c r="L141" s="11"/>
      <c r="M141" s="11"/>
      <c r="N141" s="11"/>
    </row>
    <row r="142" spans="1:14" s="7" customFormat="1" ht="30" customHeight="1">
      <c r="A142" s="50" t="s">
        <v>22</v>
      </c>
      <c r="B142" s="51"/>
      <c r="C142" s="51"/>
      <c r="D142" s="52"/>
      <c r="E142" s="9" t="s">
        <v>12</v>
      </c>
      <c r="F142" s="9" t="s">
        <v>145</v>
      </c>
      <c r="G142" s="9" t="s">
        <v>220</v>
      </c>
      <c r="H142" s="9" t="s">
        <v>240</v>
      </c>
      <c r="I142" s="9" t="s">
        <v>20</v>
      </c>
      <c r="J142" s="9" t="s">
        <v>23</v>
      </c>
      <c r="K142" s="11"/>
      <c r="L142" s="11"/>
      <c r="M142" s="11"/>
      <c r="N142" s="11"/>
    </row>
    <row r="143" spans="1:14" s="7" customFormat="1" ht="30" customHeight="1">
      <c r="A143" s="50" t="s">
        <v>24</v>
      </c>
      <c r="B143" s="51"/>
      <c r="C143" s="51"/>
      <c r="D143" s="52"/>
      <c r="E143" s="9" t="s">
        <v>12</v>
      </c>
      <c r="F143" s="9" t="s">
        <v>145</v>
      </c>
      <c r="G143" s="9" t="s">
        <v>220</v>
      </c>
      <c r="H143" s="9" t="s">
        <v>240</v>
      </c>
      <c r="I143" s="9" t="s">
        <v>20</v>
      </c>
      <c r="J143" s="9" t="s">
        <v>25</v>
      </c>
      <c r="K143" s="11">
        <v>6068.36</v>
      </c>
      <c r="L143" s="11"/>
      <c r="M143" s="11"/>
      <c r="N143" s="11"/>
    </row>
    <row r="144" spans="1:14" s="7" customFormat="1" ht="30" customHeight="1">
      <c r="A144" s="50" t="s">
        <v>33</v>
      </c>
      <c r="B144" s="51"/>
      <c r="C144" s="51"/>
      <c r="D144" s="52"/>
      <c r="E144" s="9" t="s">
        <v>12</v>
      </c>
      <c r="F144" s="9" t="s">
        <v>145</v>
      </c>
      <c r="G144" s="9" t="s">
        <v>220</v>
      </c>
      <c r="H144" s="9" t="s">
        <v>240</v>
      </c>
      <c r="I144" s="9" t="s">
        <v>34</v>
      </c>
      <c r="J144" s="9" t="s">
        <v>35</v>
      </c>
      <c r="K144" s="11">
        <f>K145+K146+K147+K148</f>
        <v>1832.65</v>
      </c>
      <c r="L144" s="11"/>
      <c r="M144" s="11"/>
      <c r="N144" s="11"/>
    </row>
    <row r="145" spans="1:14" s="7" customFormat="1" ht="30" customHeight="1">
      <c r="A145" s="50" t="s">
        <v>150</v>
      </c>
      <c r="B145" s="51"/>
      <c r="C145" s="51"/>
      <c r="D145" s="52"/>
      <c r="E145" s="9" t="s">
        <v>12</v>
      </c>
      <c r="F145" s="9" t="s">
        <v>145</v>
      </c>
      <c r="G145" s="9" t="s">
        <v>220</v>
      </c>
      <c r="H145" s="9" t="s">
        <v>240</v>
      </c>
      <c r="I145" s="9" t="s">
        <v>34</v>
      </c>
      <c r="J145" s="9" t="s">
        <v>36</v>
      </c>
      <c r="K145" s="11">
        <v>1335.04</v>
      </c>
      <c r="L145" s="11"/>
      <c r="M145" s="11"/>
      <c r="N145" s="11"/>
    </row>
    <row r="146" spans="1:14" s="7" customFormat="1" ht="30" customHeight="1">
      <c r="A146" s="50" t="s">
        <v>38</v>
      </c>
      <c r="B146" s="51"/>
      <c r="C146" s="51"/>
      <c r="D146" s="52"/>
      <c r="E146" s="9" t="s">
        <v>12</v>
      </c>
      <c r="F146" s="9" t="s">
        <v>145</v>
      </c>
      <c r="G146" s="9" t="s">
        <v>220</v>
      </c>
      <c r="H146" s="9" t="s">
        <v>240</v>
      </c>
      <c r="I146" s="9" t="s">
        <v>34</v>
      </c>
      <c r="J146" s="9" t="s">
        <v>37</v>
      </c>
      <c r="K146" s="11">
        <v>175.98</v>
      </c>
      <c r="L146" s="11"/>
      <c r="M146" s="11"/>
      <c r="N146" s="11"/>
    </row>
    <row r="147" spans="1:14" s="7" customFormat="1" ht="30" customHeight="1">
      <c r="A147" s="50" t="s">
        <v>151</v>
      </c>
      <c r="B147" s="51"/>
      <c r="C147" s="51"/>
      <c r="D147" s="52"/>
      <c r="E147" s="9" t="s">
        <v>12</v>
      </c>
      <c r="F147" s="9" t="s">
        <v>145</v>
      </c>
      <c r="G147" s="9" t="s">
        <v>220</v>
      </c>
      <c r="H147" s="9" t="s">
        <v>240</v>
      </c>
      <c r="I147" s="9" t="s">
        <v>34</v>
      </c>
      <c r="J147" s="9" t="s">
        <v>39</v>
      </c>
      <c r="K147" s="11">
        <v>309.49</v>
      </c>
      <c r="L147" s="11"/>
      <c r="M147" s="11"/>
      <c r="N147" s="11"/>
    </row>
    <row r="148" spans="1:14" s="7" customFormat="1" ht="30" customHeight="1">
      <c r="A148" s="50" t="s">
        <v>40</v>
      </c>
      <c r="B148" s="51"/>
      <c r="C148" s="51"/>
      <c r="D148" s="52"/>
      <c r="E148" s="9" t="s">
        <v>12</v>
      </c>
      <c r="F148" s="9" t="s">
        <v>145</v>
      </c>
      <c r="G148" s="9" t="s">
        <v>220</v>
      </c>
      <c r="H148" s="9" t="s">
        <v>240</v>
      </c>
      <c r="I148" s="9" t="s">
        <v>34</v>
      </c>
      <c r="J148" s="9" t="s">
        <v>41</v>
      </c>
      <c r="K148" s="11">
        <v>12.14</v>
      </c>
      <c r="L148" s="11"/>
      <c r="M148" s="11"/>
      <c r="N148" s="11"/>
    </row>
    <row r="149" spans="1:14" s="7" customFormat="1" ht="30" customHeight="1">
      <c r="A149" s="50" t="s">
        <v>221</v>
      </c>
      <c r="B149" s="51"/>
      <c r="C149" s="51"/>
      <c r="D149" s="52"/>
      <c r="E149" s="9" t="s">
        <v>12</v>
      </c>
      <c r="F149" s="9" t="s">
        <v>145</v>
      </c>
      <c r="G149" s="9" t="s">
        <v>222</v>
      </c>
      <c r="H149" s="9"/>
      <c r="I149" s="9"/>
      <c r="J149" s="9"/>
      <c r="K149" s="11">
        <f>K150</f>
        <v>42503.01532</v>
      </c>
      <c r="L149" s="11"/>
      <c r="M149" s="11"/>
      <c r="N149" s="11"/>
    </row>
    <row r="150" spans="1:14" s="7" customFormat="1" ht="30" customHeight="1">
      <c r="A150" s="50" t="s">
        <v>166</v>
      </c>
      <c r="B150" s="51"/>
      <c r="C150" s="51"/>
      <c r="D150" s="52"/>
      <c r="E150" s="9" t="s">
        <v>12</v>
      </c>
      <c r="F150" s="9" t="s">
        <v>145</v>
      </c>
      <c r="G150" s="9" t="s">
        <v>222</v>
      </c>
      <c r="H150" s="9" t="s">
        <v>109</v>
      </c>
      <c r="I150" s="9"/>
      <c r="J150" s="9"/>
      <c r="K150" s="11">
        <f>K151</f>
        <v>42503.01532</v>
      </c>
      <c r="L150" s="11"/>
      <c r="M150" s="11"/>
      <c r="N150" s="11"/>
    </row>
    <row r="151" spans="1:14" s="7" customFormat="1" ht="30" customHeight="1">
      <c r="A151" s="50" t="s">
        <v>167</v>
      </c>
      <c r="B151" s="51"/>
      <c r="C151" s="51"/>
      <c r="D151" s="52"/>
      <c r="E151" s="9" t="s">
        <v>12</v>
      </c>
      <c r="F151" s="9" t="s">
        <v>145</v>
      </c>
      <c r="G151" s="9" t="s">
        <v>222</v>
      </c>
      <c r="H151" s="9" t="s">
        <v>239</v>
      </c>
      <c r="I151" s="9"/>
      <c r="J151" s="9"/>
      <c r="K151" s="11">
        <f>K152+K155</f>
        <v>42503.01532</v>
      </c>
      <c r="L151" s="11"/>
      <c r="M151" s="11"/>
      <c r="N151" s="11"/>
    </row>
    <row r="152" spans="1:14" s="7" customFormat="1" ht="30" customHeight="1">
      <c r="A152" s="50" t="s">
        <v>19</v>
      </c>
      <c r="B152" s="51"/>
      <c r="C152" s="51"/>
      <c r="D152" s="52"/>
      <c r="E152" s="9" t="s">
        <v>12</v>
      </c>
      <c r="F152" s="9" t="s">
        <v>145</v>
      </c>
      <c r="G152" s="9" t="s">
        <v>222</v>
      </c>
      <c r="H152" s="9" t="s">
        <v>240</v>
      </c>
      <c r="I152" s="9" t="s">
        <v>20</v>
      </c>
      <c r="J152" s="9" t="s">
        <v>21</v>
      </c>
      <c r="K152" s="11">
        <f>K154</f>
        <v>24272.66</v>
      </c>
      <c r="L152" s="11"/>
      <c r="M152" s="11"/>
      <c r="N152" s="11"/>
    </row>
    <row r="153" spans="1:14" s="7" customFormat="1" ht="30" customHeight="1">
      <c r="A153" s="50" t="s">
        <v>22</v>
      </c>
      <c r="B153" s="51"/>
      <c r="C153" s="51"/>
      <c r="D153" s="52"/>
      <c r="E153" s="9" t="s">
        <v>12</v>
      </c>
      <c r="F153" s="9" t="s">
        <v>145</v>
      </c>
      <c r="G153" s="9" t="s">
        <v>222</v>
      </c>
      <c r="H153" s="9" t="s">
        <v>240</v>
      </c>
      <c r="I153" s="9" t="s">
        <v>20</v>
      </c>
      <c r="J153" s="9" t="s">
        <v>23</v>
      </c>
      <c r="K153" s="11"/>
      <c r="L153" s="11"/>
      <c r="M153" s="11"/>
      <c r="N153" s="11"/>
    </row>
    <row r="154" spans="1:14" s="7" customFormat="1" ht="30" customHeight="1">
      <c r="A154" s="50" t="s">
        <v>24</v>
      </c>
      <c r="B154" s="51"/>
      <c r="C154" s="51"/>
      <c r="D154" s="52"/>
      <c r="E154" s="9" t="s">
        <v>12</v>
      </c>
      <c r="F154" s="9" t="s">
        <v>145</v>
      </c>
      <c r="G154" s="9" t="s">
        <v>222</v>
      </c>
      <c r="H154" s="9" t="s">
        <v>240</v>
      </c>
      <c r="I154" s="9" t="s">
        <v>20</v>
      </c>
      <c r="J154" s="9" t="s">
        <v>25</v>
      </c>
      <c r="K154" s="11">
        <v>24272.66</v>
      </c>
      <c r="L154" s="11"/>
      <c r="M154" s="11"/>
      <c r="N154" s="11"/>
    </row>
    <row r="155" spans="1:14" s="7" customFormat="1" ht="30" customHeight="1">
      <c r="A155" s="50" t="s">
        <v>33</v>
      </c>
      <c r="B155" s="51"/>
      <c r="C155" s="51"/>
      <c r="D155" s="52"/>
      <c r="E155" s="9" t="s">
        <v>12</v>
      </c>
      <c r="F155" s="9" t="s">
        <v>145</v>
      </c>
      <c r="G155" s="9" t="s">
        <v>222</v>
      </c>
      <c r="H155" s="9" t="s">
        <v>240</v>
      </c>
      <c r="I155" s="9" t="s">
        <v>34</v>
      </c>
      <c r="J155" s="9" t="s">
        <v>35</v>
      </c>
      <c r="K155" s="11">
        <f>K156+K157+K158+K159</f>
        <v>18230.35532</v>
      </c>
      <c r="L155" s="11"/>
      <c r="M155" s="11"/>
      <c r="N155" s="11"/>
    </row>
    <row r="156" spans="1:14" s="7" customFormat="1" ht="30" customHeight="1">
      <c r="A156" s="50" t="s">
        <v>150</v>
      </c>
      <c r="B156" s="51"/>
      <c r="C156" s="51"/>
      <c r="D156" s="52"/>
      <c r="E156" s="9" t="s">
        <v>12</v>
      </c>
      <c r="F156" s="9" t="s">
        <v>145</v>
      </c>
      <c r="G156" s="9" t="s">
        <v>222</v>
      </c>
      <c r="H156" s="9" t="s">
        <v>240</v>
      </c>
      <c r="I156" s="9" t="s">
        <v>34</v>
      </c>
      <c r="J156" s="9" t="s">
        <v>36</v>
      </c>
      <c r="K156" s="42">
        <v>5339.99</v>
      </c>
      <c r="L156" s="42"/>
      <c r="M156" s="11"/>
      <c r="N156" s="42"/>
    </row>
    <row r="157" spans="1:14" s="7" customFormat="1" ht="30" customHeight="1">
      <c r="A157" s="50" t="s">
        <v>38</v>
      </c>
      <c r="B157" s="51"/>
      <c r="C157" s="51"/>
      <c r="D157" s="52"/>
      <c r="E157" s="9" t="s">
        <v>12</v>
      </c>
      <c r="F157" s="9" t="s">
        <v>145</v>
      </c>
      <c r="G157" s="9" t="s">
        <v>222</v>
      </c>
      <c r="H157" s="9" t="s">
        <v>240</v>
      </c>
      <c r="I157" s="9" t="s">
        <v>34</v>
      </c>
      <c r="J157" s="9" t="s">
        <v>37</v>
      </c>
      <c r="K157" s="11">
        <v>703.91</v>
      </c>
      <c r="L157" s="11"/>
      <c r="M157" s="11"/>
      <c r="N157" s="11"/>
    </row>
    <row r="158" spans="1:14" s="7" customFormat="1" ht="30" customHeight="1">
      <c r="A158" s="50" t="s">
        <v>151</v>
      </c>
      <c r="B158" s="51"/>
      <c r="C158" s="51"/>
      <c r="D158" s="52"/>
      <c r="E158" s="9" t="s">
        <v>12</v>
      </c>
      <c r="F158" s="9" t="s">
        <v>145</v>
      </c>
      <c r="G158" s="9" t="s">
        <v>222</v>
      </c>
      <c r="H158" s="9" t="s">
        <v>240</v>
      </c>
      <c r="I158" s="9" t="s">
        <v>34</v>
      </c>
      <c r="J158" s="9" t="s">
        <v>39</v>
      </c>
      <c r="K158" s="28">
        <v>12137.91</v>
      </c>
      <c r="L158" s="28"/>
      <c r="M158" s="11"/>
      <c r="N158" s="28"/>
    </row>
    <row r="159" spans="1:14" s="7" customFormat="1" ht="30" customHeight="1">
      <c r="A159" s="50" t="s">
        <v>40</v>
      </c>
      <c r="B159" s="51"/>
      <c r="C159" s="51"/>
      <c r="D159" s="52"/>
      <c r="E159" s="9" t="s">
        <v>12</v>
      </c>
      <c r="F159" s="9" t="s">
        <v>145</v>
      </c>
      <c r="G159" s="9" t="s">
        <v>222</v>
      </c>
      <c r="H159" s="9" t="s">
        <v>240</v>
      </c>
      <c r="I159" s="9" t="s">
        <v>34</v>
      </c>
      <c r="J159" s="9" t="s">
        <v>41</v>
      </c>
      <c r="K159" s="11">
        <f>K152*0.002</f>
        <v>48.545320000000004</v>
      </c>
      <c r="L159" s="11"/>
      <c r="M159" s="11"/>
      <c r="N159" s="11"/>
    </row>
    <row r="160" spans="1:14" s="7" customFormat="1" ht="30" customHeight="1">
      <c r="A160" s="50" t="s">
        <v>223</v>
      </c>
      <c r="B160" s="51"/>
      <c r="C160" s="51"/>
      <c r="D160" s="52"/>
      <c r="E160" s="9" t="s">
        <v>12</v>
      </c>
      <c r="F160" s="9" t="s">
        <v>145</v>
      </c>
      <c r="G160" s="9" t="s">
        <v>213</v>
      </c>
      <c r="H160" s="9"/>
      <c r="I160" s="9"/>
      <c r="J160" s="9"/>
      <c r="K160" s="11">
        <f>K161</f>
        <v>23702</v>
      </c>
      <c r="L160" s="11"/>
      <c r="M160" s="11"/>
      <c r="N160" s="11"/>
    </row>
    <row r="161" spans="1:14" s="7" customFormat="1" ht="30" customHeight="1">
      <c r="A161" s="50" t="s">
        <v>166</v>
      </c>
      <c r="B161" s="51"/>
      <c r="C161" s="51"/>
      <c r="D161" s="52"/>
      <c r="E161" s="9" t="s">
        <v>12</v>
      </c>
      <c r="F161" s="9" t="s">
        <v>145</v>
      </c>
      <c r="G161" s="9" t="s">
        <v>213</v>
      </c>
      <c r="H161" s="9" t="s">
        <v>109</v>
      </c>
      <c r="I161" s="9"/>
      <c r="J161" s="9"/>
      <c r="K161" s="11">
        <f>K162</f>
        <v>23702</v>
      </c>
      <c r="L161" s="11"/>
      <c r="M161" s="11"/>
      <c r="N161" s="11"/>
    </row>
    <row r="162" spans="1:14" s="7" customFormat="1" ht="30" customHeight="1">
      <c r="A162" s="50" t="s">
        <v>167</v>
      </c>
      <c r="B162" s="51"/>
      <c r="C162" s="51"/>
      <c r="D162" s="52"/>
      <c r="E162" s="9" t="s">
        <v>12</v>
      </c>
      <c r="F162" s="9" t="s">
        <v>145</v>
      </c>
      <c r="G162" s="9" t="s">
        <v>213</v>
      </c>
      <c r="H162" s="9" t="s">
        <v>239</v>
      </c>
      <c r="I162" s="9"/>
      <c r="J162" s="9"/>
      <c r="K162" s="11">
        <f>K163+K166</f>
        <v>23702</v>
      </c>
      <c r="L162" s="11"/>
      <c r="M162" s="11"/>
      <c r="N162" s="11"/>
    </row>
    <row r="163" spans="1:14" s="7" customFormat="1" ht="30" customHeight="1">
      <c r="A163" s="50" t="s">
        <v>19</v>
      </c>
      <c r="B163" s="51"/>
      <c r="C163" s="51"/>
      <c r="D163" s="52"/>
      <c r="E163" s="9" t="s">
        <v>12</v>
      </c>
      <c r="F163" s="9" t="s">
        <v>145</v>
      </c>
      <c r="G163" s="9" t="s">
        <v>213</v>
      </c>
      <c r="H163" s="9" t="s">
        <v>240</v>
      </c>
      <c r="I163" s="9" t="s">
        <v>20</v>
      </c>
      <c r="J163" s="9" t="s">
        <v>21</v>
      </c>
      <c r="K163" s="11">
        <f>K165</f>
        <v>18204.3</v>
      </c>
      <c r="L163" s="11"/>
      <c r="M163" s="11"/>
      <c r="N163" s="11"/>
    </row>
    <row r="164" spans="1:14" s="7" customFormat="1" ht="30" customHeight="1">
      <c r="A164" s="50" t="s">
        <v>22</v>
      </c>
      <c r="B164" s="51"/>
      <c r="C164" s="51"/>
      <c r="D164" s="52"/>
      <c r="E164" s="9" t="s">
        <v>12</v>
      </c>
      <c r="F164" s="9" t="s">
        <v>145</v>
      </c>
      <c r="G164" s="9" t="s">
        <v>213</v>
      </c>
      <c r="H164" s="9" t="s">
        <v>240</v>
      </c>
      <c r="I164" s="9" t="s">
        <v>20</v>
      </c>
      <c r="J164" s="9" t="s">
        <v>23</v>
      </c>
      <c r="K164" s="11"/>
      <c r="L164" s="11"/>
      <c r="M164" s="11"/>
      <c r="N164" s="11"/>
    </row>
    <row r="165" spans="1:14" s="7" customFormat="1" ht="30" customHeight="1">
      <c r="A165" s="50" t="s">
        <v>24</v>
      </c>
      <c r="B165" s="51"/>
      <c r="C165" s="51"/>
      <c r="D165" s="52"/>
      <c r="E165" s="9" t="s">
        <v>12</v>
      </c>
      <c r="F165" s="9" t="s">
        <v>145</v>
      </c>
      <c r="G165" s="9" t="s">
        <v>213</v>
      </c>
      <c r="H165" s="9" t="s">
        <v>240</v>
      </c>
      <c r="I165" s="9" t="s">
        <v>20</v>
      </c>
      <c r="J165" s="9" t="s">
        <v>25</v>
      </c>
      <c r="K165" s="11">
        <v>18204.3</v>
      </c>
      <c r="L165" s="11"/>
      <c r="M165" s="11"/>
      <c r="N165" s="11"/>
    </row>
    <row r="166" spans="1:14" s="7" customFormat="1" ht="30" customHeight="1">
      <c r="A166" s="50" t="s">
        <v>33</v>
      </c>
      <c r="B166" s="51"/>
      <c r="C166" s="51"/>
      <c r="D166" s="52"/>
      <c r="E166" s="9" t="s">
        <v>12</v>
      </c>
      <c r="F166" s="9" t="s">
        <v>145</v>
      </c>
      <c r="G166" s="9" t="s">
        <v>213</v>
      </c>
      <c r="H166" s="9" t="s">
        <v>240</v>
      </c>
      <c r="I166" s="9" t="s">
        <v>34</v>
      </c>
      <c r="J166" s="9" t="s">
        <v>35</v>
      </c>
      <c r="K166" s="11">
        <f>K167+K168+K169+K170</f>
        <v>5497.7</v>
      </c>
      <c r="L166" s="11"/>
      <c r="M166" s="11"/>
      <c r="N166" s="11"/>
    </row>
    <row r="167" spans="1:14" s="7" customFormat="1" ht="30" customHeight="1">
      <c r="A167" s="50" t="s">
        <v>150</v>
      </c>
      <c r="B167" s="51"/>
      <c r="C167" s="51"/>
      <c r="D167" s="52"/>
      <c r="E167" s="9" t="s">
        <v>12</v>
      </c>
      <c r="F167" s="9" t="s">
        <v>145</v>
      </c>
      <c r="G167" s="9" t="s">
        <v>213</v>
      </c>
      <c r="H167" s="9" t="s">
        <v>240</v>
      </c>
      <c r="I167" s="9" t="s">
        <v>34</v>
      </c>
      <c r="J167" s="9" t="s">
        <v>36</v>
      </c>
      <c r="K167" s="42">
        <v>4004.95</v>
      </c>
      <c r="L167" s="42"/>
      <c r="M167" s="11"/>
      <c r="N167" s="42"/>
    </row>
    <row r="168" spans="1:14" s="7" customFormat="1" ht="30" customHeight="1">
      <c r="A168" s="50" t="s">
        <v>38</v>
      </c>
      <c r="B168" s="51"/>
      <c r="C168" s="51"/>
      <c r="D168" s="52"/>
      <c r="E168" s="9" t="s">
        <v>12</v>
      </c>
      <c r="F168" s="9" t="s">
        <v>145</v>
      </c>
      <c r="G168" s="9" t="s">
        <v>213</v>
      </c>
      <c r="H168" s="9" t="s">
        <v>240</v>
      </c>
      <c r="I168" s="9" t="s">
        <v>34</v>
      </c>
      <c r="J168" s="9" t="s">
        <v>37</v>
      </c>
      <c r="K168" s="11">
        <v>527.92</v>
      </c>
      <c r="L168" s="11"/>
      <c r="M168" s="11"/>
      <c r="N168" s="11"/>
    </row>
    <row r="169" spans="1:14" s="7" customFormat="1" ht="30" customHeight="1">
      <c r="A169" s="50" t="s">
        <v>151</v>
      </c>
      <c r="B169" s="51"/>
      <c r="C169" s="51"/>
      <c r="D169" s="52"/>
      <c r="E169" s="9" t="s">
        <v>12</v>
      </c>
      <c r="F169" s="9" t="s">
        <v>145</v>
      </c>
      <c r="G169" s="9" t="s">
        <v>213</v>
      </c>
      <c r="H169" s="9" t="s">
        <v>240</v>
      </c>
      <c r="I169" s="9" t="s">
        <v>34</v>
      </c>
      <c r="J169" s="9" t="s">
        <v>39</v>
      </c>
      <c r="K169" s="28">
        <v>928.42</v>
      </c>
      <c r="L169" s="28"/>
      <c r="M169" s="11"/>
      <c r="N169" s="28"/>
    </row>
    <row r="170" spans="1:14" s="7" customFormat="1" ht="30" customHeight="1">
      <c r="A170" s="50" t="s">
        <v>40</v>
      </c>
      <c r="B170" s="51"/>
      <c r="C170" s="51"/>
      <c r="D170" s="52"/>
      <c r="E170" s="9" t="s">
        <v>12</v>
      </c>
      <c r="F170" s="9" t="s">
        <v>145</v>
      </c>
      <c r="G170" s="9" t="s">
        <v>213</v>
      </c>
      <c r="H170" s="9" t="s">
        <v>240</v>
      </c>
      <c r="I170" s="9" t="s">
        <v>34</v>
      </c>
      <c r="J170" s="9" t="s">
        <v>41</v>
      </c>
      <c r="K170" s="11">
        <v>36.41</v>
      </c>
      <c r="L170" s="11"/>
      <c r="M170" s="11"/>
      <c r="N170" s="11"/>
    </row>
    <row r="171" spans="1:14" s="7" customFormat="1" ht="30" customHeight="1">
      <c r="A171" s="50" t="s">
        <v>270</v>
      </c>
      <c r="B171" s="51"/>
      <c r="C171" s="51"/>
      <c r="D171" s="52"/>
      <c r="E171" s="8" t="s">
        <v>12</v>
      </c>
      <c r="F171" s="8" t="s">
        <v>145</v>
      </c>
      <c r="G171" s="8" t="s">
        <v>249</v>
      </c>
      <c r="H171" s="8"/>
      <c r="I171" s="8"/>
      <c r="J171" s="8"/>
      <c r="K171" s="10">
        <v>23300</v>
      </c>
      <c r="L171" s="24">
        <v>23300</v>
      </c>
      <c r="M171" s="10">
        <v>23300</v>
      </c>
      <c r="N171" s="11"/>
    </row>
    <row r="172" spans="1:14" s="7" customFormat="1" ht="30" customHeight="1">
      <c r="A172" s="50" t="s">
        <v>166</v>
      </c>
      <c r="B172" s="51"/>
      <c r="C172" s="51"/>
      <c r="D172" s="52"/>
      <c r="E172" s="9" t="s">
        <v>12</v>
      </c>
      <c r="F172" s="9" t="s">
        <v>145</v>
      </c>
      <c r="G172" s="9" t="s">
        <v>249</v>
      </c>
      <c r="H172" s="9" t="s">
        <v>109</v>
      </c>
      <c r="I172" s="9"/>
      <c r="J172" s="9"/>
      <c r="K172" s="11">
        <v>23300</v>
      </c>
      <c r="L172" s="25">
        <v>23300</v>
      </c>
      <c r="M172" s="11">
        <v>23300</v>
      </c>
      <c r="N172" s="11"/>
    </row>
    <row r="173" spans="1:14" s="7" customFormat="1" ht="30" customHeight="1">
      <c r="A173" s="50" t="s">
        <v>271</v>
      </c>
      <c r="B173" s="51"/>
      <c r="C173" s="51"/>
      <c r="D173" s="52"/>
      <c r="E173" s="9" t="s">
        <v>12</v>
      </c>
      <c r="F173" s="9" t="s">
        <v>145</v>
      </c>
      <c r="G173" s="9" t="s">
        <v>249</v>
      </c>
      <c r="H173" s="9" t="s">
        <v>240</v>
      </c>
      <c r="I173" s="9" t="s">
        <v>20</v>
      </c>
      <c r="J173" s="9"/>
      <c r="K173" s="11">
        <v>17896</v>
      </c>
      <c r="L173" s="25">
        <v>17896</v>
      </c>
      <c r="M173" s="11">
        <v>17896</v>
      </c>
      <c r="N173" s="11"/>
    </row>
    <row r="174" spans="1:14" s="7" customFormat="1" ht="30" customHeight="1">
      <c r="A174" s="50" t="s">
        <v>33</v>
      </c>
      <c r="B174" s="51"/>
      <c r="C174" s="51"/>
      <c r="D174" s="52"/>
      <c r="E174" s="9" t="s">
        <v>12</v>
      </c>
      <c r="F174" s="9" t="s">
        <v>145</v>
      </c>
      <c r="G174" s="9" t="s">
        <v>249</v>
      </c>
      <c r="H174" s="9" t="s">
        <v>240</v>
      </c>
      <c r="I174" s="9" t="s">
        <v>34</v>
      </c>
      <c r="J174" s="9"/>
      <c r="K174" s="11">
        <v>5404</v>
      </c>
      <c r="L174" s="25">
        <v>5404</v>
      </c>
      <c r="M174" s="11">
        <v>5404</v>
      </c>
      <c r="N174" s="11"/>
    </row>
    <row r="175" spans="1:14" s="7" customFormat="1" ht="45.75" customHeight="1">
      <c r="A175" s="50" t="s">
        <v>188</v>
      </c>
      <c r="B175" s="51"/>
      <c r="C175" s="51"/>
      <c r="D175" s="52"/>
      <c r="E175" s="9" t="s">
        <v>12</v>
      </c>
      <c r="F175" s="9" t="s">
        <v>145</v>
      </c>
      <c r="G175" s="9" t="s">
        <v>191</v>
      </c>
      <c r="H175" s="9"/>
      <c r="I175" s="9"/>
      <c r="J175" s="9"/>
      <c r="K175" s="19">
        <f>K176</f>
        <v>3280</v>
      </c>
      <c r="L175" s="26"/>
      <c r="M175" s="20"/>
      <c r="N175" s="19"/>
    </row>
    <row r="176" spans="1:14" s="7" customFormat="1" ht="69" customHeight="1">
      <c r="A176" s="50" t="s">
        <v>190</v>
      </c>
      <c r="B176" s="51"/>
      <c r="C176" s="51"/>
      <c r="D176" s="52"/>
      <c r="E176" s="9" t="s">
        <v>12</v>
      </c>
      <c r="F176" s="9" t="s">
        <v>145</v>
      </c>
      <c r="G176" s="9" t="s">
        <v>191</v>
      </c>
      <c r="H176" s="9"/>
      <c r="I176" s="9"/>
      <c r="J176" s="9"/>
      <c r="K176" s="19">
        <f>K177</f>
        <v>3280</v>
      </c>
      <c r="L176" s="27"/>
      <c r="M176" s="19"/>
      <c r="N176" s="19"/>
    </row>
    <row r="177" spans="1:14" s="7" customFormat="1" ht="17.25" customHeight="1">
      <c r="A177" s="50" t="s">
        <v>189</v>
      </c>
      <c r="B177" s="51"/>
      <c r="C177" s="51"/>
      <c r="D177" s="52"/>
      <c r="E177" s="9" t="s">
        <v>12</v>
      </c>
      <c r="F177" s="9" t="s">
        <v>145</v>
      </c>
      <c r="G177" s="9" t="s">
        <v>191</v>
      </c>
      <c r="H177" s="9" t="s">
        <v>110</v>
      </c>
      <c r="I177" s="9"/>
      <c r="J177" s="9"/>
      <c r="K177" s="19">
        <f>K178</f>
        <v>3280</v>
      </c>
      <c r="L177" s="27"/>
      <c r="M177" s="19"/>
      <c r="N177" s="19"/>
    </row>
    <row r="178" spans="1:14" s="7" customFormat="1" ht="35.25" customHeight="1">
      <c r="A178" s="50" t="s">
        <v>174</v>
      </c>
      <c r="B178" s="51"/>
      <c r="C178" s="51"/>
      <c r="D178" s="52"/>
      <c r="E178" s="9" t="s">
        <v>12</v>
      </c>
      <c r="F178" s="9" t="s">
        <v>145</v>
      </c>
      <c r="G178" s="9" t="s">
        <v>191</v>
      </c>
      <c r="H178" s="9" t="s">
        <v>176</v>
      </c>
      <c r="I178" s="9"/>
      <c r="J178" s="9"/>
      <c r="K178" s="19">
        <f>K179</f>
        <v>3280</v>
      </c>
      <c r="L178" s="27"/>
      <c r="M178" s="19"/>
      <c r="N178" s="19"/>
    </row>
    <row r="179" spans="1:14" s="7" customFormat="1" ht="18.75" customHeight="1">
      <c r="A179" s="50" t="s">
        <v>92</v>
      </c>
      <c r="B179" s="51"/>
      <c r="C179" s="51"/>
      <c r="D179" s="52"/>
      <c r="E179" s="9" t="s">
        <v>12</v>
      </c>
      <c r="F179" s="9" t="s">
        <v>145</v>
      </c>
      <c r="G179" s="9" t="s">
        <v>191</v>
      </c>
      <c r="H179" s="9" t="s">
        <v>177</v>
      </c>
      <c r="I179" s="9" t="s">
        <v>93</v>
      </c>
      <c r="J179" s="9" t="s">
        <v>94</v>
      </c>
      <c r="K179" s="19">
        <f>SUM(K180)</f>
        <v>3280</v>
      </c>
      <c r="L179" s="27"/>
      <c r="M179" s="19"/>
      <c r="N179" s="19"/>
    </row>
    <row r="180" spans="1:14" s="7" customFormat="1" ht="20.25" customHeight="1">
      <c r="A180" s="50" t="s">
        <v>102</v>
      </c>
      <c r="B180" s="51"/>
      <c r="C180" s="51"/>
      <c r="D180" s="52"/>
      <c r="E180" s="9" t="s">
        <v>12</v>
      </c>
      <c r="F180" s="9" t="s">
        <v>145</v>
      </c>
      <c r="G180" s="9" t="s">
        <v>191</v>
      </c>
      <c r="H180" s="9" t="s">
        <v>177</v>
      </c>
      <c r="I180" s="9" t="s">
        <v>103</v>
      </c>
      <c r="J180" s="9" t="s">
        <v>104</v>
      </c>
      <c r="K180" s="19">
        <f>SUM(K181,K182)</f>
        <v>3280</v>
      </c>
      <c r="L180" s="27"/>
      <c r="M180" s="19"/>
      <c r="N180" s="19"/>
    </row>
    <row r="181" spans="1:14" s="1" customFormat="1" ht="31.5" customHeight="1">
      <c r="A181" s="50" t="s">
        <v>105</v>
      </c>
      <c r="B181" s="51"/>
      <c r="C181" s="51"/>
      <c r="D181" s="52"/>
      <c r="E181" s="9" t="s">
        <v>12</v>
      </c>
      <c r="F181" s="9" t="s">
        <v>145</v>
      </c>
      <c r="G181" s="9" t="s">
        <v>191</v>
      </c>
      <c r="H181" s="9" t="s">
        <v>177</v>
      </c>
      <c r="I181" s="9" t="s">
        <v>103</v>
      </c>
      <c r="J181" s="9" t="s">
        <v>106</v>
      </c>
      <c r="K181" s="19">
        <v>3280</v>
      </c>
      <c r="L181" s="27"/>
      <c r="M181" s="19"/>
      <c r="N181" s="19"/>
    </row>
    <row r="182" spans="1:14" s="1" customFormat="1" ht="35.25" customHeight="1">
      <c r="A182" s="50" t="s">
        <v>107</v>
      </c>
      <c r="B182" s="51"/>
      <c r="C182" s="51"/>
      <c r="D182" s="52"/>
      <c r="E182" s="9" t="s">
        <v>12</v>
      </c>
      <c r="F182" s="9" t="s">
        <v>145</v>
      </c>
      <c r="G182" s="9" t="s">
        <v>191</v>
      </c>
      <c r="H182" s="9" t="s">
        <v>177</v>
      </c>
      <c r="I182" s="9" t="s">
        <v>103</v>
      </c>
      <c r="J182" s="9" t="s">
        <v>108</v>
      </c>
      <c r="K182" s="19"/>
      <c r="L182" s="27"/>
      <c r="M182" s="19"/>
      <c r="N182" s="19"/>
    </row>
    <row r="183" spans="1:14" s="7" customFormat="1" ht="15.75">
      <c r="A183" s="47" t="s">
        <v>114</v>
      </c>
      <c r="B183" s="48"/>
      <c r="C183" s="48"/>
      <c r="D183" s="49"/>
      <c r="E183" s="8" t="s">
        <v>13</v>
      </c>
      <c r="F183" s="8" t="s">
        <v>9</v>
      </c>
      <c r="G183" s="8"/>
      <c r="H183" s="8"/>
      <c r="I183" s="8"/>
      <c r="J183" s="8"/>
      <c r="K183" s="20">
        <f>K184</f>
        <v>74900.00344</v>
      </c>
      <c r="L183" s="26"/>
      <c r="M183" s="20"/>
      <c r="N183" s="20"/>
    </row>
    <row r="184" spans="1:14" s="1" customFormat="1" ht="20.25" customHeight="1">
      <c r="A184" s="50" t="s">
        <v>115</v>
      </c>
      <c r="B184" s="51"/>
      <c r="C184" s="51"/>
      <c r="D184" s="52"/>
      <c r="E184" s="9" t="s">
        <v>13</v>
      </c>
      <c r="F184" s="9" t="s">
        <v>116</v>
      </c>
      <c r="G184" s="9"/>
      <c r="H184" s="9"/>
      <c r="I184" s="9"/>
      <c r="J184" s="9"/>
      <c r="K184" s="19">
        <f>K185</f>
        <v>74900.00344</v>
      </c>
      <c r="L184" s="27"/>
      <c r="M184" s="19"/>
      <c r="N184" s="19"/>
    </row>
    <row r="185" spans="1:14" s="1" customFormat="1" ht="64.5" customHeight="1">
      <c r="A185" s="50" t="s">
        <v>192</v>
      </c>
      <c r="B185" s="51"/>
      <c r="C185" s="51"/>
      <c r="D185" s="52"/>
      <c r="E185" s="9" t="s">
        <v>194</v>
      </c>
      <c r="F185" s="9" t="s">
        <v>116</v>
      </c>
      <c r="G185" s="9" t="s">
        <v>172</v>
      </c>
      <c r="H185" s="9"/>
      <c r="I185" s="9"/>
      <c r="J185" s="9"/>
      <c r="K185" s="19">
        <f>K186</f>
        <v>74900.00344</v>
      </c>
      <c r="L185" s="27"/>
      <c r="M185" s="19"/>
      <c r="N185" s="19"/>
    </row>
    <row r="186" spans="1:14" s="7" customFormat="1" ht="62.25" customHeight="1">
      <c r="A186" s="50" t="s">
        <v>193</v>
      </c>
      <c r="B186" s="51"/>
      <c r="C186" s="51"/>
      <c r="D186" s="52"/>
      <c r="E186" s="9" t="s">
        <v>13</v>
      </c>
      <c r="F186" s="9" t="s">
        <v>116</v>
      </c>
      <c r="G186" s="9" t="s">
        <v>195</v>
      </c>
      <c r="H186" s="9"/>
      <c r="I186" s="9"/>
      <c r="J186" s="9"/>
      <c r="K186" s="19">
        <f>K187+K200</f>
        <v>74900.00344</v>
      </c>
      <c r="L186" s="27"/>
      <c r="M186" s="19"/>
      <c r="N186" s="19"/>
    </row>
    <row r="187" spans="1:14" s="1" customFormat="1" ht="50.25" customHeight="1">
      <c r="A187" s="50" t="s">
        <v>166</v>
      </c>
      <c r="B187" s="51"/>
      <c r="C187" s="51"/>
      <c r="D187" s="52"/>
      <c r="E187" s="9" t="s">
        <v>13</v>
      </c>
      <c r="F187" s="9" t="s">
        <v>116</v>
      </c>
      <c r="G187" s="9" t="s">
        <v>195</v>
      </c>
      <c r="H187" s="9" t="s">
        <v>109</v>
      </c>
      <c r="I187" s="9"/>
      <c r="J187" s="9"/>
      <c r="K187" s="19">
        <f>K188</f>
        <v>51724.19344</v>
      </c>
      <c r="L187" s="19"/>
      <c r="M187" s="19"/>
      <c r="N187" s="19"/>
    </row>
    <row r="188" spans="1:14" s="1" customFormat="1" ht="20.25" customHeight="1">
      <c r="A188" s="50" t="s">
        <v>167</v>
      </c>
      <c r="B188" s="51"/>
      <c r="C188" s="51"/>
      <c r="D188" s="52"/>
      <c r="E188" s="9" t="s">
        <v>13</v>
      </c>
      <c r="F188" s="9" t="s">
        <v>116</v>
      </c>
      <c r="G188" s="9" t="s">
        <v>195</v>
      </c>
      <c r="H188" s="9" t="s">
        <v>239</v>
      </c>
      <c r="I188" s="9"/>
      <c r="J188" s="9"/>
      <c r="K188" s="19">
        <f>K189+K192+K195</f>
        <v>51724.19344</v>
      </c>
      <c r="L188" s="19"/>
      <c r="M188" s="19"/>
      <c r="N188" s="19"/>
    </row>
    <row r="189" spans="1:14" s="1" customFormat="1" ht="18" customHeight="1">
      <c r="A189" s="50" t="s">
        <v>19</v>
      </c>
      <c r="B189" s="51"/>
      <c r="C189" s="51"/>
      <c r="D189" s="52"/>
      <c r="E189" s="9" t="s">
        <v>13</v>
      </c>
      <c r="F189" s="9" t="s">
        <v>116</v>
      </c>
      <c r="G189" s="9" t="s">
        <v>195</v>
      </c>
      <c r="H189" s="9" t="s">
        <v>240</v>
      </c>
      <c r="I189" s="9" t="s">
        <v>20</v>
      </c>
      <c r="J189" s="9" t="s">
        <v>21</v>
      </c>
      <c r="K189" s="19">
        <f>K191</f>
        <v>39726.72</v>
      </c>
      <c r="L189" s="19"/>
      <c r="M189" s="19"/>
      <c r="N189" s="19"/>
    </row>
    <row r="190" spans="1:14" s="1" customFormat="1" ht="33.75" customHeight="1">
      <c r="A190" s="50" t="s">
        <v>22</v>
      </c>
      <c r="B190" s="51"/>
      <c r="C190" s="51"/>
      <c r="D190" s="52"/>
      <c r="E190" s="9" t="s">
        <v>13</v>
      </c>
      <c r="F190" s="9" t="s">
        <v>116</v>
      </c>
      <c r="G190" s="9" t="s">
        <v>195</v>
      </c>
      <c r="H190" s="9" t="s">
        <v>240</v>
      </c>
      <c r="I190" s="9" t="s">
        <v>20</v>
      </c>
      <c r="J190" s="9" t="s">
        <v>23</v>
      </c>
      <c r="K190" s="19"/>
      <c r="L190" s="19"/>
      <c r="M190" s="19"/>
      <c r="N190" s="19"/>
    </row>
    <row r="191" spans="1:14" s="7" customFormat="1" ht="15.75">
      <c r="A191" s="50" t="s">
        <v>24</v>
      </c>
      <c r="B191" s="51"/>
      <c r="C191" s="51"/>
      <c r="D191" s="52"/>
      <c r="E191" s="9" t="s">
        <v>13</v>
      </c>
      <c r="F191" s="9" t="s">
        <v>116</v>
      </c>
      <c r="G191" s="9" t="s">
        <v>195</v>
      </c>
      <c r="H191" s="9" t="s">
        <v>240</v>
      </c>
      <c r="I191" s="9" t="s">
        <v>20</v>
      </c>
      <c r="J191" s="9" t="s">
        <v>21</v>
      </c>
      <c r="K191" s="19">
        <v>39726.72</v>
      </c>
      <c r="L191" s="27"/>
      <c r="M191" s="19"/>
      <c r="N191" s="19"/>
    </row>
    <row r="192" spans="1:14" s="7" customFormat="1" ht="18" customHeight="1">
      <c r="A192" s="50" t="s">
        <v>26</v>
      </c>
      <c r="B192" s="51"/>
      <c r="C192" s="51"/>
      <c r="D192" s="52"/>
      <c r="E192" s="9" t="s">
        <v>13</v>
      </c>
      <c r="F192" s="9" t="s">
        <v>116</v>
      </c>
      <c r="G192" s="9" t="s">
        <v>195</v>
      </c>
      <c r="H192" s="9" t="s">
        <v>241</v>
      </c>
      <c r="I192" s="9" t="s">
        <v>27</v>
      </c>
      <c r="J192" s="9" t="s">
        <v>28</v>
      </c>
      <c r="K192" s="19">
        <f>K193+K194</f>
        <v>0</v>
      </c>
      <c r="L192" s="27"/>
      <c r="M192" s="19"/>
      <c r="N192" s="19"/>
    </row>
    <row r="193" spans="1:14" s="7" customFormat="1" ht="30.75" customHeight="1">
      <c r="A193" s="50" t="s">
        <v>29</v>
      </c>
      <c r="B193" s="51"/>
      <c r="C193" s="51"/>
      <c r="D193" s="52"/>
      <c r="E193" s="9" t="s">
        <v>13</v>
      </c>
      <c r="F193" s="9" t="s">
        <v>116</v>
      </c>
      <c r="G193" s="9" t="s">
        <v>195</v>
      </c>
      <c r="H193" s="9" t="s">
        <v>241</v>
      </c>
      <c r="I193" s="9" t="s">
        <v>27</v>
      </c>
      <c r="J193" s="9" t="s">
        <v>30</v>
      </c>
      <c r="K193" s="19"/>
      <c r="L193" s="27"/>
      <c r="M193" s="19"/>
      <c r="N193" s="19"/>
    </row>
    <row r="194" spans="1:14" s="1" customFormat="1" ht="17.25" customHeight="1">
      <c r="A194" s="50" t="s">
        <v>31</v>
      </c>
      <c r="B194" s="51"/>
      <c r="C194" s="51"/>
      <c r="D194" s="52"/>
      <c r="E194" s="9" t="s">
        <v>13</v>
      </c>
      <c r="F194" s="9" t="s">
        <v>116</v>
      </c>
      <c r="G194" s="9" t="s">
        <v>195</v>
      </c>
      <c r="H194" s="9" t="s">
        <v>241</v>
      </c>
      <c r="I194" s="9" t="s">
        <v>27</v>
      </c>
      <c r="J194" s="9" t="s">
        <v>32</v>
      </c>
      <c r="K194" s="19"/>
      <c r="L194" s="27"/>
      <c r="M194" s="19"/>
      <c r="N194" s="19"/>
    </row>
    <row r="195" spans="1:14" s="1" customFormat="1" ht="18.75" customHeight="1">
      <c r="A195" s="50" t="s">
        <v>33</v>
      </c>
      <c r="B195" s="51"/>
      <c r="C195" s="51"/>
      <c r="D195" s="52"/>
      <c r="E195" s="9" t="s">
        <v>13</v>
      </c>
      <c r="F195" s="9" t="s">
        <v>116</v>
      </c>
      <c r="G195" s="9" t="s">
        <v>195</v>
      </c>
      <c r="H195" s="9" t="s">
        <v>240</v>
      </c>
      <c r="I195" s="9" t="s">
        <v>34</v>
      </c>
      <c r="J195" s="9" t="s">
        <v>35</v>
      </c>
      <c r="K195" s="19">
        <f>K196+K197+K198+K199</f>
        <v>11997.473439999998</v>
      </c>
      <c r="L195" s="27"/>
      <c r="M195" s="19"/>
      <c r="N195" s="19"/>
    </row>
    <row r="196" spans="1:14" s="7" customFormat="1" ht="30.75" customHeight="1">
      <c r="A196" s="50" t="s">
        <v>150</v>
      </c>
      <c r="B196" s="51"/>
      <c r="C196" s="51"/>
      <c r="D196" s="52"/>
      <c r="E196" s="9" t="s">
        <v>13</v>
      </c>
      <c r="F196" s="9" t="s">
        <v>116</v>
      </c>
      <c r="G196" s="9" t="s">
        <v>195</v>
      </c>
      <c r="H196" s="9" t="s">
        <v>240</v>
      </c>
      <c r="I196" s="9" t="s">
        <v>34</v>
      </c>
      <c r="J196" s="9" t="s">
        <v>36</v>
      </c>
      <c r="K196" s="19">
        <v>8739.89</v>
      </c>
      <c r="L196" s="27"/>
      <c r="M196" s="19"/>
      <c r="N196" s="19"/>
    </row>
    <row r="197" spans="1:14" s="7" customFormat="1" ht="15.75" customHeight="1">
      <c r="A197" s="50" t="s">
        <v>38</v>
      </c>
      <c r="B197" s="51"/>
      <c r="C197" s="51"/>
      <c r="D197" s="52"/>
      <c r="E197" s="9" t="s">
        <v>13</v>
      </c>
      <c r="F197" s="9" t="s">
        <v>116</v>
      </c>
      <c r="G197" s="9" t="s">
        <v>195</v>
      </c>
      <c r="H197" s="9" t="s">
        <v>240</v>
      </c>
      <c r="I197" s="9" t="s">
        <v>34</v>
      </c>
      <c r="J197" s="9" t="s">
        <v>37</v>
      </c>
      <c r="K197" s="19">
        <v>1152.07</v>
      </c>
      <c r="L197" s="27"/>
      <c r="M197" s="19"/>
      <c r="N197" s="19"/>
    </row>
    <row r="198" spans="1:14" s="7" customFormat="1" ht="18.75" customHeight="1">
      <c r="A198" s="50" t="s">
        <v>151</v>
      </c>
      <c r="B198" s="51"/>
      <c r="C198" s="51"/>
      <c r="D198" s="52"/>
      <c r="E198" s="9" t="s">
        <v>13</v>
      </c>
      <c r="F198" s="9" t="s">
        <v>116</v>
      </c>
      <c r="G198" s="9" t="s">
        <v>195</v>
      </c>
      <c r="H198" s="9" t="s">
        <v>240</v>
      </c>
      <c r="I198" s="9" t="s">
        <v>34</v>
      </c>
      <c r="J198" s="9" t="s">
        <v>39</v>
      </c>
      <c r="K198" s="19">
        <v>2026.06</v>
      </c>
      <c r="L198" s="27"/>
      <c r="M198" s="19"/>
      <c r="N198" s="19"/>
    </row>
    <row r="199" spans="1:14" s="7" customFormat="1" ht="30" customHeight="1">
      <c r="A199" s="50" t="s">
        <v>40</v>
      </c>
      <c r="B199" s="51"/>
      <c r="C199" s="51"/>
      <c r="D199" s="52"/>
      <c r="E199" s="9" t="s">
        <v>13</v>
      </c>
      <c r="F199" s="9" t="s">
        <v>116</v>
      </c>
      <c r="G199" s="9" t="s">
        <v>195</v>
      </c>
      <c r="H199" s="9" t="s">
        <v>240</v>
      </c>
      <c r="I199" s="9" t="s">
        <v>34</v>
      </c>
      <c r="J199" s="9" t="s">
        <v>41</v>
      </c>
      <c r="K199" s="19">
        <f>K189*0.002</f>
        <v>79.45344</v>
      </c>
      <c r="L199" s="27"/>
      <c r="M199" s="19"/>
      <c r="N199" s="19"/>
    </row>
    <row r="200" spans="1:14" s="7" customFormat="1" ht="31.5" customHeight="1">
      <c r="A200" s="50" t="s">
        <v>189</v>
      </c>
      <c r="B200" s="51"/>
      <c r="C200" s="51"/>
      <c r="D200" s="52"/>
      <c r="E200" s="9" t="s">
        <v>13</v>
      </c>
      <c r="F200" s="9" t="s">
        <v>116</v>
      </c>
      <c r="G200" s="9" t="s">
        <v>195</v>
      </c>
      <c r="H200" s="9" t="s">
        <v>110</v>
      </c>
      <c r="I200" s="9"/>
      <c r="J200" s="9"/>
      <c r="K200" s="19">
        <f>K201</f>
        <v>23175.81</v>
      </c>
      <c r="L200" s="27"/>
      <c r="M200" s="19"/>
      <c r="N200" s="19"/>
    </row>
    <row r="201" spans="1:14" s="7" customFormat="1" ht="30.75" customHeight="1">
      <c r="A201" s="50" t="s">
        <v>174</v>
      </c>
      <c r="B201" s="51"/>
      <c r="C201" s="51"/>
      <c r="D201" s="52"/>
      <c r="E201" s="9" t="s">
        <v>13</v>
      </c>
      <c r="F201" s="9" t="s">
        <v>116</v>
      </c>
      <c r="G201" s="9" t="s">
        <v>195</v>
      </c>
      <c r="H201" s="9" t="s">
        <v>176</v>
      </c>
      <c r="I201" s="9"/>
      <c r="J201" s="9"/>
      <c r="K201" s="19">
        <f>K202+K214</f>
        <v>23175.81</v>
      </c>
      <c r="L201" s="27"/>
      <c r="M201" s="19"/>
      <c r="N201" s="19"/>
    </row>
    <row r="202" spans="1:14" s="7" customFormat="1" ht="30" customHeight="1">
      <c r="A202" s="50" t="s">
        <v>178</v>
      </c>
      <c r="B202" s="51"/>
      <c r="C202" s="51"/>
      <c r="D202" s="52"/>
      <c r="E202" s="9" t="s">
        <v>13</v>
      </c>
      <c r="F202" s="9" t="s">
        <v>116</v>
      </c>
      <c r="G202" s="9" t="s">
        <v>195</v>
      </c>
      <c r="H202" s="9" t="s">
        <v>162</v>
      </c>
      <c r="I202" s="9" t="s">
        <v>157</v>
      </c>
      <c r="J202" s="9" t="s">
        <v>175</v>
      </c>
      <c r="K202" s="19">
        <f>K203+K207</f>
        <v>16275.810000000001</v>
      </c>
      <c r="L202" s="27"/>
      <c r="M202" s="19"/>
      <c r="N202" s="19"/>
    </row>
    <row r="203" spans="1:14" s="1" customFormat="1" ht="24" customHeight="1">
      <c r="A203" s="50" t="s">
        <v>65</v>
      </c>
      <c r="B203" s="51"/>
      <c r="C203" s="51"/>
      <c r="D203" s="52"/>
      <c r="E203" s="9" t="s">
        <v>13</v>
      </c>
      <c r="F203" s="9" t="s">
        <v>116</v>
      </c>
      <c r="G203" s="9" t="s">
        <v>195</v>
      </c>
      <c r="H203" s="9" t="s">
        <v>162</v>
      </c>
      <c r="I203" s="9" t="s">
        <v>66</v>
      </c>
      <c r="J203" s="9" t="s">
        <v>67</v>
      </c>
      <c r="K203" s="19">
        <f>K205</f>
        <v>600</v>
      </c>
      <c r="L203" s="27"/>
      <c r="M203" s="19"/>
      <c r="N203" s="19"/>
    </row>
    <row r="204" spans="1:14" s="1" customFormat="1" ht="18.75" customHeight="1">
      <c r="A204" s="50" t="s">
        <v>68</v>
      </c>
      <c r="B204" s="51"/>
      <c r="C204" s="51"/>
      <c r="D204" s="52"/>
      <c r="E204" s="9" t="s">
        <v>13</v>
      </c>
      <c r="F204" s="9" t="s">
        <v>116</v>
      </c>
      <c r="G204" s="9" t="s">
        <v>195</v>
      </c>
      <c r="H204" s="9" t="s">
        <v>162</v>
      </c>
      <c r="I204" s="9" t="s">
        <v>66</v>
      </c>
      <c r="J204" s="9" t="s">
        <v>69</v>
      </c>
      <c r="K204" s="19"/>
      <c r="L204" s="27"/>
      <c r="M204" s="19"/>
      <c r="N204" s="19"/>
    </row>
    <row r="205" spans="1:14" s="7" customFormat="1" ht="49.5" customHeight="1">
      <c r="A205" s="50" t="s">
        <v>70</v>
      </c>
      <c r="B205" s="51"/>
      <c r="C205" s="51"/>
      <c r="D205" s="52"/>
      <c r="E205" s="9" t="s">
        <v>13</v>
      </c>
      <c r="F205" s="9" t="s">
        <v>116</v>
      </c>
      <c r="G205" s="9" t="s">
        <v>195</v>
      </c>
      <c r="H205" s="9" t="s">
        <v>162</v>
      </c>
      <c r="I205" s="9" t="s">
        <v>66</v>
      </c>
      <c r="J205" s="9" t="s">
        <v>71</v>
      </c>
      <c r="K205" s="19">
        <v>600</v>
      </c>
      <c r="L205" s="27"/>
      <c r="M205" s="19"/>
      <c r="N205" s="19"/>
    </row>
    <row r="206" spans="1:14" s="1" customFormat="1" ht="34.5" customHeight="1">
      <c r="A206" s="50" t="s">
        <v>72</v>
      </c>
      <c r="B206" s="51"/>
      <c r="C206" s="51"/>
      <c r="D206" s="52"/>
      <c r="E206" s="9" t="s">
        <v>13</v>
      </c>
      <c r="F206" s="9" t="s">
        <v>116</v>
      </c>
      <c r="G206" s="9" t="s">
        <v>195</v>
      </c>
      <c r="H206" s="9" t="s">
        <v>162</v>
      </c>
      <c r="I206" s="9" t="s">
        <v>66</v>
      </c>
      <c r="J206" s="9" t="s">
        <v>73</v>
      </c>
      <c r="K206" s="19"/>
      <c r="L206" s="19"/>
      <c r="M206" s="19"/>
      <c r="N206" s="19"/>
    </row>
    <row r="207" spans="1:14" s="1" customFormat="1" ht="16.5" customHeight="1">
      <c r="A207" s="50" t="s">
        <v>92</v>
      </c>
      <c r="B207" s="51"/>
      <c r="C207" s="51"/>
      <c r="D207" s="52"/>
      <c r="E207" s="9" t="s">
        <v>13</v>
      </c>
      <c r="F207" s="9" t="s">
        <v>116</v>
      </c>
      <c r="G207" s="9" t="s">
        <v>195</v>
      </c>
      <c r="H207" s="9" t="s">
        <v>162</v>
      </c>
      <c r="I207" s="9" t="s">
        <v>93</v>
      </c>
      <c r="J207" s="9" t="s">
        <v>94</v>
      </c>
      <c r="K207" s="19">
        <f>K208+K211</f>
        <v>15675.810000000001</v>
      </c>
      <c r="L207" s="27"/>
      <c r="M207" s="19"/>
      <c r="N207" s="19"/>
    </row>
    <row r="208" spans="1:14" s="1" customFormat="1" ht="19.5" customHeight="1">
      <c r="A208" s="50" t="s">
        <v>95</v>
      </c>
      <c r="B208" s="51"/>
      <c r="C208" s="51"/>
      <c r="D208" s="52"/>
      <c r="E208" s="9" t="s">
        <v>13</v>
      </c>
      <c r="F208" s="9" t="s">
        <v>116</v>
      </c>
      <c r="G208" s="9" t="s">
        <v>195</v>
      </c>
      <c r="H208" s="9" t="s">
        <v>162</v>
      </c>
      <c r="I208" s="9" t="s">
        <v>96</v>
      </c>
      <c r="J208" s="9" t="s">
        <v>97</v>
      </c>
      <c r="K208" s="19">
        <f>K209</f>
        <v>8000</v>
      </c>
      <c r="L208" s="27"/>
      <c r="M208" s="19"/>
      <c r="N208" s="19"/>
    </row>
    <row r="209" spans="1:14" s="7" customFormat="1" ht="33" customHeight="1">
      <c r="A209" s="50" t="s">
        <v>100</v>
      </c>
      <c r="B209" s="51"/>
      <c r="C209" s="51"/>
      <c r="D209" s="52"/>
      <c r="E209" s="9" t="s">
        <v>13</v>
      </c>
      <c r="F209" s="9" t="s">
        <v>116</v>
      </c>
      <c r="G209" s="9" t="s">
        <v>195</v>
      </c>
      <c r="H209" s="9" t="s">
        <v>162</v>
      </c>
      <c r="I209" s="9" t="s">
        <v>96</v>
      </c>
      <c r="J209" s="9" t="s">
        <v>101</v>
      </c>
      <c r="K209" s="19">
        <v>8000</v>
      </c>
      <c r="L209" s="27"/>
      <c r="M209" s="19"/>
      <c r="N209" s="19"/>
    </row>
    <row r="210" spans="1:14" s="1" customFormat="1" ht="30.75" customHeight="1">
      <c r="A210" s="50" t="s">
        <v>98</v>
      </c>
      <c r="B210" s="51"/>
      <c r="C210" s="51"/>
      <c r="D210" s="52"/>
      <c r="E210" s="9" t="s">
        <v>13</v>
      </c>
      <c r="F210" s="9" t="s">
        <v>116</v>
      </c>
      <c r="G210" s="9" t="s">
        <v>195</v>
      </c>
      <c r="H210" s="9" t="s">
        <v>162</v>
      </c>
      <c r="I210" s="9" t="s">
        <v>96</v>
      </c>
      <c r="J210" s="9" t="s">
        <v>99</v>
      </c>
      <c r="K210" s="19"/>
      <c r="L210" s="27"/>
      <c r="M210" s="19"/>
      <c r="N210" s="19"/>
    </row>
    <row r="211" spans="1:14" s="1" customFormat="1" ht="30" customHeight="1">
      <c r="A211" s="50" t="s">
        <v>102</v>
      </c>
      <c r="B211" s="51"/>
      <c r="C211" s="51"/>
      <c r="D211" s="52"/>
      <c r="E211" s="9" t="s">
        <v>13</v>
      </c>
      <c r="F211" s="9" t="s">
        <v>116</v>
      </c>
      <c r="G211" s="9" t="s">
        <v>195</v>
      </c>
      <c r="H211" s="9" t="s">
        <v>162</v>
      </c>
      <c r="I211" s="9" t="s">
        <v>103</v>
      </c>
      <c r="J211" s="9" t="s">
        <v>104</v>
      </c>
      <c r="K211" s="19">
        <f>K212</f>
        <v>7675.81</v>
      </c>
      <c r="L211" s="27"/>
      <c r="M211" s="19"/>
      <c r="N211" s="19"/>
    </row>
    <row r="212" spans="1:14" s="1" customFormat="1" ht="31.5" customHeight="1">
      <c r="A212" s="50" t="s">
        <v>105</v>
      </c>
      <c r="B212" s="51"/>
      <c r="C212" s="51"/>
      <c r="D212" s="52"/>
      <c r="E212" s="9" t="s">
        <v>13</v>
      </c>
      <c r="F212" s="9" t="s">
        <v>116</v>
      </c>
      <c r="G212" s="9" t="s">
        <v>195</v>
      </c>
      <c r="H212" s="9" t="s">
        <v>162</v>
      </c>
      <c r="I212" s="9" t="s">
        <v>103</v>
      </c>
      <c r="J212" s="9" t="s">
        <v>106</v>
      </c>
      <c r="K212" s="19">
        <v>7675.81</v>
      </c>
      <c r="L212" s="27"/>
      <c r="M212" s="19"/>
      <c r="N212" s="19"/>
    </row>
    <row r="213" spans="1:14" s="7" customFormat="1" ht="34.5" customHeight="1">
      <c r="A213" s="50" t="s">
        <v>107</v>
      </c>
      <c r="B213" s="51"/>
      <c r="C213" s="51"/>
      <c r="D213" s="52"/>
      <c r="E213" s="9" t="s">
        <v>13</v>
      </c>
      <c r="F213" s="9" t="s">
        <v>116</v>
      </c>
      <c r="G213" s="9" t="s">
        <v>195</v>
      </c>
      <c r="H213" s="9" t="s">
        <v>162</v>
      </c>
      <c r="I213" s="9" t="s">
        <v>103</v>
      </c>
      <c r="J213" s="9" t="s">
        <v>108</v>
      </c>
      <c r="K213" s="19"/>
      <c r="L213" s="27"/>
      <c r="M213" s="19"/>
      <c r="N213" s="19"/>
    </row>
    <row r="214" spans="1:14" s="1" customFormat="1" ht="33.75" customHeight="1">
      <c r="A214" s="50" t="s">
        <v>179</v>
      </c>
      <c r="B214" s="51"/>
      <c r="C214" s="51"/>
      <c r="D214" s="52"/>
      <c r="E214" s="9" t="s">
        <v>13</v>
      </c>
      <c r="F214" s="9" t="s">
        <v>116</v>
      </c>
      <c r="G214" s="9" t="s">
        <v>195</v>
      </c>
      <c r="H214" s="9" t="s">
        <v>162</v>
      </c>
      <c r="I214" s="9" t="s">
        <v>157</v>
      </c>
      <c r="J214" s="9" t="s">
        <v>175</v>
      </c>
      <c r="K214" s="19">
        <f>K215+K218</f>
        <v>6900</v>
      </c>
      <c r="L214" s="27"/>
      <c r="M214" s="19"/>
      <c r="N214" s="19"/>
    </row>
    <row r="215" spans="1:14" s="1" customFormat="1" ht="22.5" customHeight="1">
      <c r="A215" s="50" t="s">
        <v>44</v>
      </c>
      <c r="B215" s="51"/>
      <c r="C215" s="51"/>
      <c r="D215" s="52"/>
      <c r="E215" s="9" t="s">
        <v>13</v>
      </c>
      <c r="F215" s="9" t="s">
        <v>116</v>
      </c>
      <c r="G215" s="9" t="s">
        <v>195</v>
      </c>
      <c r="H215" s="9" t="s">
        <v>162</v>
      </c>
      <c r="I215" s="9" t="s">
        <v>45</v>
      </c>
      <c r="J215" s="9" t="s">
        <v>46</v>
      </c>
      <c r="K215" s="19">
        <f>K216</f>
        <v>1400</v>
      </c>
      <c r="L215" s="27"/>
      <c r="M215" s="19"/>
      <c r="N215" s="19"/>
    </row>
    <row r="216" spans="1:14" s="1" customFormat="1" ht="33.75" customHeight="1">
      <c r="A216" s="50" t="s">
        <v>47</v>
      </c>
      <c r="B216" s="51"/>
      <c r="C216" s="51"/>
      <c r="D216" s="52"/>
      <c r="E216" s="9" t="s">
        <v>13</v>
      </c>
      <c r="F216" s="9" t="s">
        <v>116</v>
      </c>
      <c r="G216" s="9" t="s">
        <v>195</v>
      </c>
      <c r="H216" s="9" t="s">
        <v>162</v>
      </c>
      <c r="I216" s="9" t="s">
        <v>45</v>
      </c>
      <c r="J216" s="9" t="s">
        <v>48</v>
      </c>
      <c r="K216" s="19">
        <v>1400</v>
      </c>
      <c r="L216" s="27"/>
      <c r="M216" s="19"/>
      <c r="N216" s="19"/>
    </row>
    <row r="217" spans="1:14" s="7" customFormat="1" ht="30" customHeight="1">
      <c r="A217" s="50" t="s">
        <v>49</v>
      </c>
      <c r="B217" s="51"/>
      <c r="C217" s="51"/>
      <c r="D217" s="52"/>
      <c r="E217" s="9" t="s">
        <v>13</v>
      </c>
      <c r="F217" s="9" t="s">
        <v>116</v>
      </c>
      <c r="G217" s="9" t="s">
        <v>195</v>
      </c>
      <c r="H217" s="9" t="s">
        <v>162</v>
      </c>
      <c r="I217" s="9" t="s">
        <v>45</v>
      </c>
      <c r="J217" s="9" t="s">
        <v>50</v>
      </c>
      <c r="K217" s="19"/>
      <c r="L217" s="27"/>
      <c r="M217" s="19"/>
      <c r="N217" s="19"/>
    </row>
    <row r="218" spans="1:14" s="1" customFormat="1" ht="15.75" customHeight="1">
      <c r="A218" s="50" t="s">
        <v>56</v>
      </c>
      <c r="B218" s="51"/>
      <c r="C218" s="51"/>
      <c r="D218" s="52"/>
      <c r="E218" s="9" t="s">
        <v>13</v>
      </c>
      <c r="F218" s="9" t="s">
        <v>116</v>
      </c>
      <c r="G218" s="9" t="s">
        <v>195</v>
      </c>
      <c r="H218" s="9" t="s">
        <v>162</v>
      </c>
      <c r="I218" s="9" t="s">
        <v>57</v>
      </c>
      <c r="J218" s="9" t="s">
        <v>58</v>
      </c>
      <c r="K218" s="19">
        <f>K220</f>
        <v>5500</v>
      </c>
      <c r="L218" s="27"/>
      <c r="M218" s="19"/>
      <c r="N218" s="19"/>
    </row>
    <row r="219" spans="1:14" s="7" customFormat="1" ht="19.5" customHeight="1">
      <c r="A219" s="50" t="s">
        <v>59</v>
      </c>
      <c r="B219" s="51"/>
      <c r="C219" s="51"/>
      <c r="D219" s="52"/>
      <c r="E219" s="9" t="s">
        <v>13</v>
      </c>
      <c r="F219" s="9" t="s">
        <v>116</v>
      </c>
      <c r="G219" s="9" t="s">
        <v>195</v>
      </c>
      <c r="H219" s="9" t="s">
        <v>162</v>
      </c>
      <c r="I219" s="9" t="s">
        <v>57</v>
      </c>
      <c r="J219" s="9" t="s">
        <v>62</v>
      </c>
      <c r="K219" s="19"/>
      <c r="L219" s="27"/>
      <c r="M219" s="19"/>
      <c r="N219" s="19"/>
    </row>
    <row r="220" spans="1:14" s="7" customFormat="1" ht="18" customHeight="1">
      <c r="A220" s="50" t="s">
        <v>60</v>
      </c>
      <c r="B220" s="51"/>
      <c r="C220" s="51"/>
      <c r="D220" s="52"/>
      <c r="E220" s="9" t="s">
        <v>13</v>
      </c>
      <c r="F220" s="9" t="s">
        <v>116</v>
      </c>
      <c r="G220" s="9" t="s">
        <v>195</v>
      </c>
      <c r="H220" s="9" t="s">
        <v>162</v>
      </c>
      <c r="I220" s="9" t="s">
        <v>57</v>
      </c>
      <c r="J220" s="9" t="s">
        <v>63</v>
      </c>
      <c r="K220" s="19">
        <v>5500</v>
      </c>
      <c r="L220" s="27"/>
      <c r="M220" s="19"/>
      <c r="N220" s="19"/>
    </row>
    <row r="221" spans="1:14" s="1" customFormat="1" ht="19.5" customHeight="1">
      <c r="A221" s="50" t="s">
        <v>61</v>
      </c>
      <c r="B221" s="51"/>
      <c r="C221" s="51"/>
      <c r="D221" s="52"/>
      <c r="E221" s="9" t="s">
        <v>13</v>
      </c>
      <c r="F221" s="9" t="s">
        <v>116</v>
      </c>
      <c r="G221" s="9" t="s">
        <v>195</v>
      </c>
      <c r="H221" s="9" t="s">
        <v>162</v>
      </c>
      <c r="I221" s="9" t="s">
        <v>57</v>
      </c>
      <c r="J221" s="9" t="s">
        <v>64</v>
      </c>
      <c r="K221" s="19"/>
      <c r="L221" s="27"/>
      <c r="M221" s="19"/>
      <c r="N221" s="19"/>
    </row>
    <row r="222" spans="1:14" s="1" customFormat="1" ht="19.5" customHeight="1">
      <c r="A222" s="56" t="s">
        <v>247</v>
      </c>
      <c r="B222" s="57"/>
      <c r="C222" s="57"/>
      <c r="D222" s="58"/>
      <c r="E222" s="8" t="s">
        <v>116</v>
      </c>
      <c r="F222" s="8" t="s">
        <v>9</v>
      </c>
      <c r="G222" s="8" t="s">
        <v>249</v>
      </c>
      <c r="H222" s="8" t="s">
        <v>110</v>
      </c>
      <c r="I222" s="8" t="s">
        <v>157</v>
      </c>
      <c r="J222" s="29" t="s">
        <v>157</v>
      </c>
      <c r="K222" s="20">
        <f>K223</f>
        <v>3000</v>
      </c>
      <c r="L222" s="27"/>
      <c r="M222" s="19"/>
      <c r="N222" s="19"/>
    </row>
    <row r="223" spans="1:14" s="1" customFormat="1" ht="19.5" customHeight="1">
      <c r="A223" s="50" t="s">
        <v>189</v>
      </c>
      <c r="B223" s="51"/>
      <c r="C223" s="51"/>
      <c r="D223" s="52"/>
      <c r="E223" s="9" t="s">
        <v>116</v>
      </c>
      <c r="F223" s="9" t="s">
        <v>9</v>
      </c>
      <c r="G223" s="9" t="s">
        <v>249</v>
      </c>
      <c r="H223" s="9" t="s">
        <v>162</v>
      </c>
      <c r="I223" s="9" t="s">
        <v>75</v>
      </c>
      <c r="J223" s="45" t="s">
        <v>157</v>
      </c>
      <c r="K223" s="19">
        <f>K224</f>
        <v>3000</v>
      </c>
      <c r="L223" s="27"/>
      <c r="M223" s="19"/>
      <c r="N223" s="19"/>
    </row>
    <row r="224" spans="1:14" s="1" customFormat="1" ht="30.75" customHeight="1">
      <c r="A224" s="59" t="s">
        <v>174</v>
      </c>
      <c r="B224" s="60"/>
      <c r="C224" s="60"/>
      <c r="D224" s="61"/>
      <c r="E224" s="9" t="s">
        <v>116</v>
      </c>
      <c r="F224" s="9" t="s">
        <v>9</v>
      </c>
      <c r="G224" s="9" t="s">
        <v>249</v>
      </c>
      <c r="H224" s="9" t="s">
        <v>162</v>
      </c>
      <c r="I224" s="9" t="s">
        <v>75</v>
      </c>
      <c r="J224" s="45" t="s">
        <v>84</v>
      </c>
      <c r="K224" s="19">
        <v>3000</v>
      </c>
      <c r="L224" s="27"/>
      <c r="M224" s="19"/>
      <c r="N224" s="19"/>
    </row>
    <row r="225" spans="1:14" s="1" customFormat="1" ht="14.25" customHeight="1">
      <c r="A225" s="47" t="s">
        <v>248</v>
      </c>
      <c r="B225" s="48"/>
      <c r="C225" s="48"/>
      <c r="D225" s="49"/>
      <c r="E225" s="8" t="s">
        <v>43</v>
      </c>
      <c r="F225" s="8" t="s">
        <v>9</v>
      </c>
      <c r="G225" s="8"/>
      <c r="H225" s="8"/>
      <c r="I225" s="8"/>
      <c r="J225" s="29"/>
      <c r="K225" s="20">
        <f>K227</f>
        <v>288060</v>
      </c>
      <c r="L225" s="26"/>
      <c r="M225" s="20"/>
      <c r="N225" s="20"/>
    </row>
    <row r="226" spans="1:14" s="7" customFormat="1" ht="19.5" customHeight="1">
      <c r="A226" s="50" t="s">
        <v>196</v>
      </c>
      <c r="B226" s="51"/>
      <c r="C226" s="51"/>
      <c r="D226" s="52"/>
      <c r="E226" s="9" t="s">
        <v>43</v>
      </c>
      <c r="F226" s="9" t="s">
        <v>152</v>
      </c>
      <c r="G226" s="9"/>
      <c r="H226" s="9"/>
      <c r="I226" s="9"/>
      <c r="J226" s="45"/>
      <c r="K226" s="19">
        <f>K227</f>
        <v>288060</v>
      </c>
      <c r="L226" s="27"/>
      <c r="M226" s="19"/>
      <c r="N226" s="19"/>
    </row>
    <row r="227" spans="1:14" s="1" customFormat="1" ht="63" customHeight="1">
      <c r="A227" s="50" t="s">
        <v>197</v>
      </c>
      <c r="B227" s="51"/>
      <c r="C227" s="51"/>
      <c r="D227" s="52"/>
      <c r="E227" s="9" t="s">
        <v>43</v>
      </c>
      <c r="F227" s="9" t="s">
        <v>152</v>
      </c>
      <c r="G227" s="9" t="s">
        <v>172</v>
      </c>
      <c r="H227" s="9"/>
      <c r="I227" s="9"/>
      <c r="J227" s="9"/>
      <c r="K227" s="19">
        <f>K228+K229+K230+K231+K232</f>
        <v>288060</v>
      </c>
      <c r="L227" s="27"/>
      <c r="M227" s="19"/>
      <c r="N227" s="19"/>
    </row>
    <row r="228" spans="1:14" s="1" customFormat="1" ht="63" customHeight="1">
      <c r="A228" s="56" t="s">
        <v>252</v>
      </c>
      <c r="B228" s="57"/>
      <c r="C228" s="57"/>
      <c r="D228" s="58"/>
      <c r="E228" s="9" t="s">
        <v>43</v>
      </c>
      <c r="F228" s="9" t="s">
        <v>152</v>
      </c>
      <c r="G228" s="9" t="s">
        <v>253</v>
      </c>
      <c r="H228" s="9" t="s">
        <v>162</v>
      </c>
      <c r="I228" s="9" t="s">
        <v>66</v>
      </c>
      <c r="J228" s="9" t="s">
        <v>67</v>
      </c>
      <c r="K228" s="20">
        <v>54000</v>
      </c>
      <c r="L228" s="27"/>
      <c r="M228" s="19"/>
      <c r="N228" s="19"/>
    </row>
    <row r="229" spans="1:14" s="1" customFormat="1" ht="63" customHeight="1">
      <c r="A229" s="56" t="s">
        <v>254</v>
      </c>
      <c r="B229" s="57"/>
      <c r="C229" s="57"/>
      <c r="D229" s="58"/>
      <c r="E229" s="9" t="s">
        <v>43</v>
      </c>
      <c r="F229" s="9" t="s">
        <v>152</v>
      </c>
      <c r="G229" s="9" t="s">
        <v>258</v>
      </c>
      <c r="H229" s="9" t="s">
        <v>162</v>
      </c>
      <c r="I229" s="9" t="s">
        <v>66</v>
      </c>
      <c r="J229" s="9" t="s">
        <v>67</v>
      </c>
      <c r="K229" s="20">
        <v>60</v>
      </c>
      <c r="L229" s="27"/>
      <c r="M229" s="19"/>
      <c r="N229" s="19"/>
    </row>
    <row r="230" spans="1:14" s="1" customFormat="1" ht="63" customHeight="1">
      <c r="A230" s="56" t="s">
        <v>255</v>
      </c>
      <c r="B230" s="57"/>
      <c r="C230" s="57"/>
      <c r="D230" s="58"/>
      <c r="E230" s="9" t="s">
        <v>43</v>
      </c>
      <c r="F230" s="9" t="s">
        <v>152</v>
      </c>
      <c r="G230" s="9" t="s">
        <v>256</v>
      </c>
      <c r="H230" s="9" t="s">
        <v>162</v>
      </c>
      <c r="I230" s="9" t="s">
        <v>66</v>
      </c>
      <c r="J230" s="9" t="s">
        <v>67</v>
      </c>
      <c r="K230" s="20">
        <v>142000</v>
      </c>
      <c r="L230" s="27"/>
      <c r="M230" s="19"/>
      <c r="N230" s="19"/>
    </row>
    <row r="231" spans="1:14" s="1" customFormat="1" ht="63" customHeight="1">
      <c r="A231" s="56" t="s">
        <v>257</v>
      </c>
      <c r="B231" s="57"/>
      <c r="C231" s="57"/>
      <c r="D231" s="58"/>
      <c r="E231" s="9" t="s">
        <v>43</v>
      </c>
      <c r="F231" s="9" t="s">
        <v>152</v>
      </c>
      <c r="G231" s="9" t="s">
        <v>259</v>
      </c>
      <c r="H231" s="9" t="s">
        <v>162</v>
      </c>
      <c r="I231" s="9" t="s">
        <v>66</v>
      </c>
      <c r="J231" s="9" t="s">
        <v>67</v>
      </c>
      <c r="K231" s="20">
        <v>5000</v>
      </c>
      <c r="L231" s="27"/>
      <c r="M231" s="19"/>
      <c r="N231" s="19"/>
    </row>
    <row r="232" spans="1:14" s="1" customFormat="1" ht="19.5" customHeight="1">
      <c r="A232" s="50" t="s">
        <v>189</v>
      </c>
      <c r="B232" s="51"/>
      <c r="C232" s="51"/>
      <c r="D232" s="52"/>
      <c r="E232" s="9" t="s">
        <v>43</v>
      </c>
      <c r="F232" s="9" t="s">
        <v>152</v>
      </c>
      <c r="G232" s="9" t="s">
        <v>198</v>
      </c>
      <c r="H232" s="9" t="s">
        <v>110</v>
      </c>
      <c r="I232" s="9"/>
      <c r="J232" s="9"/>
      <c r="K232" s="19">
        <f>K233</f>
        <v>87000</v>
      </c>
      <c r="L232" s="27"/>
      <c r="M232" s="19"/>
      <c r="N232" s="19"/>
    </row>
    <row r="233" spans="1:14" s="1" customFormat="1" ht="30.75" customHeight="1">
      <c r="A233" s="59" t="s">
        <v>174</v>
      </c>
      <c r="B233" s="60"/>
      <c r="C233" s="60"/>
      <c r="D233" s="61"/>
      <c r="E233" s="9" t="s">
        <v>43</v>
      </c>
      <c r="F233" s="9" t="s">
        <v>152</v>
      </c>
      <c r="G233" s="30" t="s">
        <v>198</v>
      </c>
      <c r="H233" s="30" t="s">
        <v>176</v>
      </c>
      <c r="I233" s="30"/>
      <c r="J233" s="30"/>
      <c r="K233" s="31">
        <f>K234</f>
        <v>87000</v>
      </c>
      <c r="L233" s="31"/>
      <c r="M233" s="31"/>
      <c r="N233" s="31"/>
    </row>
    <row r="234" spans="1:14" s="1" customFormat="1" ht="30.75" customHeight="1">
      <c r="A234" s="47" t="s">
        <v>178</v>
      </c>
      <c r="B234" s="48"/>
      <c r="C234" s="48"/>
      <c r="D234" s="49"/>
      <c r="E234" s="9" t="s">
        <v>43</v>
      </c>
      <c r="F234" s="9" t="s">
        <v>152</v>
      </c>
      <c r="G234" s="9" t="s">
        <v>198</v>
      </c>
      <c r="H234" s="9" t="s">
        <v>162</v>
      </c>
      <c r="I234" s="9" t="s">
        <v>157</v>
      </c>
      <c r="J234" s="9" t="s">
        <v>175</v>
      </c>
      <c r="K234" s="31">
        <f>K235</f>
        <v>87000</v>
      </c>
      <c r="L234" s="31"/>
      <c r="M234" s="31"/>
      <c r="N234" s="31"/>
    </row>
    <row r="235" spans="1:14" s="1" customFormat="1" ht="20.25" customHeight="1">
      <c r="A235" s="47" t="s">
        <v>65</v>
      </c>
      <c r="B235" s="48"/>
      <c r="C235" s="48"/>
      <c r="D235" s="49"/>
      <c r="E235" s="9" t="s">
        <v>43</v>
      </c>
      <c r="F235" s="9" t="s">
        <v>152</v>
      </c>
      <c r="G235" s="9" t="s">
        <v>198</v>
      </c>
      <c r="H235" s="9" t="s">
        <v>162</v>
      </c>
      <c r="I235" s="9" t="s">
        <v>66</v>
      </c>
      <c r="J235" s="9" t="s">
        <v>67</v>
      </c>
      <c r="K235" s="31">
        <f>K238</f>
        <v>87000</v>
      </c>
      <c r="L235" s="31"/>
      <c r="M235" s="31"/>
      <c r="N235" s="31"/>
    </row>
    <row r="236" spans="1:14" s="1" customFormat="1" ht="18" customHeight="1">
      <c r="A236" s="50" t="s">
        <v>68</v>
      </c>
      <c r="B236" s="51"/>
      <c r="C236" s="51"/>
      <c r="D236" s="52"/>
      <c r="E236" s="9" t="s">
        <v>43</v>
      </c>
      <c r="F236" s="9" t="s">
        <v>152</v>
      </c>
      <c r="G236" s="9" t="s">
        <v>198</v>
      </c>
      <c r="H236" s="9" t="s">
        <v>162</v>
      </c>
      <c r="I236" s="9" t="s">
        <v>66</v>
      </c>
      <c r="J236" s="9" t="s">
        <v>69</v>
      </c>
      <c r="K236" s="31"/>
      <c r="L236" s="31"/>
      <c r="M236" s="31"/>
      <c r="N236" s="31"/>
    </row>
    <row r="237" spans="1:14" s="1" customFormat="1" ht="30.75" customHeight="1">
      <c r="A237" s="50" t="s">
        <v>70</v>
      </c>
      <c r="B237" s="51"/>
      <c r="C237" s="51"/>
      <c r="D237" s="52"/>
      <c r="E237" s="9" t="s">
        <v>43</v>
      </c>
      <c r="F237" s="9" t="s">
        <v>152</v>
      </c>
      <c r="G237" s="9" t="s">
        <v>198</v>
      </c>
      <c r="H237" s="9" t="s">
        <v>162</v>
      </c>
      <c r="I237" s="9" t="s">
        <v>66</v>
      </c>
      <c r="J237" s="9" t="s">
        <v>71</v>
      </c>
      <c r="K237" s="31"/>
      <c r="L237" s="31"/>
      <c r="M237" s="31"/>
      <c r="N237" s="31"/>
    </row>
    <row r="238" spans="1:14" s="1" customFormat="1" ht="30.75" customHeight="1">
      <c r="A238" s="50" t="s">
        <v>72</v>
      </c>
      <c r="B238" s="51"/>
      <c r="C238" s="51"/>
      <c r="D238" s="52"/>
      <c r="E238" s="9" t="s">
        <v>43</v>
      </c>
      <c r="F238" s="9" t="s">
        <v>152</v>
      </c>
      <c r="G238" s="9" t="s">
        <v>198</v>
      </c>
      <c r="H238" s="9" t="s">
        <v>162</v>
      </c>
      <c r="I238" s="9" t="s">
        <v>66</v>
      </c>
      <c r="J238" s="9" t="s">
        <v>73</v>
      </c>
      <c r="K238" s="31">
        <v>87000</v>
      </c>
      <c r="L238" s="31"/>
      <c r="M238" s="31"/>
      <c r="N238" s="31"/>
    </row>
    <row r="239" spans="1:14" s="1" customFormat="1" ht="16.5" customHeight="1">
      <c r="A239" s="47" t="s">
        <v>117</v>
      </c>
      <c r="B239" s="48"/>
      <c r="C239" s="48"/>
      <c r="D239" s="49"/>
      <c r="E239" s="8" t="s">
        <v>119</v>
      </c>
      <c r="F239" s="8" t="s">
        <v>9</v>
      </c>
      <c r="G239" s="33"/>
      <c r="H239" s="33"/>
      <c r="I239" s="33"/>
      <c r="J239" s="33"/>
      <c r="K239" s="35">
        <f>K240</f>
        <v>466880</v>
      </c>
      <c r="L239" s="35"/>
      <c r="M239" s="35"/>
      <c r="N239" s="35"/>
    </row>
    <row r="240" spans="1:14" s="1" customFormat="1" ht="18" customHeight="1">
      <c r="A240" s="50" t="s">
        <v>118</v>
      </c>
      <c r="B240" s="51"/>
      <c r="C240" s="51"/>
      <c r="D240" s="52"/>
      <c r="E240" s="9" t="s">
        <v>119</v>
      </c>
      <c r="F240" s="9" t="s">
        <v>116</v>
      </c>
      <c r="G240" s="30"/>
      <c r="H240" s="30"/>
      <c r="I240" s="30"/>
      <c r="J240" s="30"/>
      <c r="K240" s="31">
        <f>K241</f>
        <v>466880</v>
      </c>
      <c r="L240" s="31"/>
      <c r="M240" s="31"/>
      <c r="N240" s="31"/>
    </row>
    <row r="241" spans="1:14" s="1" customFormat="1" ht="47.25" customHeight="1">
      <c r="A241" s="59" t="s">
        <v>199</v>
      </c>
      <c r="B241" s="60"/>
      <c r="C241" s="60"/>
      <c r="D241" s="61"/>
      <c r="E241" s="4" t="s">
        <v>119</v>
      </c>
      <c r="F241" s="4" t="s">
        <v>116</v>
      </c>
      <c r="G241" s="30" t="s">
        <v>201</v>
      </c>
      <c r="H241" s="30"/>
      <c r="I241" s="30"/>
      <c r="J241" s="30"/>
      <c r="K241" s="31">
        <f>K242+K249+K257+K269</f>
        <v>466880</v>
      </c>
      <c r="L241" s="31"/>
      <c r="M241" s="31"/>
      <c r="N241" s="31"/>
    </row>
    <row r="242" spans="1:14" s="1" customFormat="1" ht="18" customHeight="1">
      <c r="A242" s="77" t="s">
        <v>200</v>
      </c>
      <c r="B242" s="78"/>
      <c r="C242" s="78"/>
      <c r="D242" s="79"/>
      <c r="E242" s="34" t="s">
        <v>119</v>
      </c>
      <c r="F242" s="34" t="s">
        <v>116</v>
      </c>
      <c r="G242" s="33" t="s">
        <v>202</v>
      </c>
      <c r="H242" s="33"/>
      <c r="I242" s="33"/>
      <c r="J242" s="33"/>
      <c r="K242" s="35">
        <f>K243</f>
        <v>332488</v>
      </c>
      <c r="L242" s="35"/>
      <c r="M242" s="35"/>
      <c r="N242" s="35"/>
    </row>
    <row r="243" spans="1:14" s="1" customFormat="1" ht="18" customHeight="1">
      <c r="A243" s="50" t="s">
        <v>189</v>
      </c>
      <c r="B243" s="51"/>
      <c r="C243" s="51"/>
      <c r="D243" s="52"/>
      <c r="E243" s="4" t="s">
        <v>119</v>
      </c>
      <c r="F243" s="4" t="s">
        <v>116</v>
      </c>
      <c r="G243" s="30" t="s">
        <v>202</v>
      </c>
      <c r="H243" s="30" t="s">
        <v>110</v>
      </c>
      <c r="I243" s="30"/>
      <c r="J243" s="30"/>
      <c r="K243" s="31">
        <f>K244</f>
        <v>332488</v>
      </c>
      <c r="L243" s="31"/>
      <c r="M243" s="31"/>
      <c r="N243" s="31"/>
    </row>
    <row r="244" spans="1:14" s="1" customFormat="1" ht="31.5" customHeight="1">
      <c r="A244" s="59" t="s">
        <v>174</v>
      </c>
      <c r="B244" s="60"/>
      <c r="C244" s="60"/>
      <c r="D244" s="61"/>
      <c r="E244" s="4" t="s">
        <v>119</v>
      </c>
      <c r="F244" s="4" t="s">
        <v>116</v>
      </c>
      <c r="G244" s="30" t="s">
        <v>202</v>
      </c>
      <c r="H244" s="30" t="s">
        <v>176</v>
      </c>
      <c r="I244" s="30"/>
      <c r="J244" s="30"/>
      <c r="K244" s="31">
        <f>K245</f>
        <v>332488</v>
      </c>
      <c r="L244" s="31"/>
      <c r="M244" s="31"/>
      <c r="N244" s="31"/>
    </row>
    <row r="245" spans="1:14" s="1" customFormat="1" ht="17.25" customHeight="1">
      <c r="A245" s="50" t="s">
        <v>56</v>
      </c>
      <c r="B245" s="51"/>
      <c r="C245" s="51"/>
      <c r="D245" s="52"/>
      <c r="E245" s="4" t="s">
        <v>119</v>
      </c>
      <c r="F245" s="4" t="s">
        <v>116</v>
      </c>
      <c r="G245" s="30" t="s">
        <v>202</v>
      </c>
      <c r="H245" s="9" t="s">
        <v>162</v>
      </c>
      <c r="I245" s="9" t="s">
        <v>57</v>
      </c>
      <c r="J245" s="9" t="s">
        <v>58</v>
      </c>
      <c r="K245" s="31">
        <f>K246+K247+K248</f>
        <v>332488</v>
      </c>
      <c r="L245" s="36"/>
      <c r="M245" s="31"/>
      <c r="N245" s="31"/>
    </row>
    <row r="246" spans="1:14" s="1" customFormat="1" ht="18" customHeight="1">
      <c r="A246" s="50" t="s">
        <v>59</v>
      </c>
      <c r="B246" s="51"/>
      <c r="C246" s="51"/>
      <c r="D246" s="52"/>
      <c r="E246" s="4" t="s">
        <v>119</v>
      </c>
      <c r="F246" s="4" t="s">
        <v>116</v>
      </c>
      <c r="G246" s="30" t="s">
        <v>202</v>
      </c>
      <c r="H246" s="9" t="s">
        <v>162</v>
      </c>
      <c r="I246" s="9" t="s">
        <v>57</v>
      </c>
      <c r="J246" s="9" t="s">
        <v>62</v>
      </c>
      <c r="K246" s="31"/>
      <c r="L246" s="36"/>
      <c r="M246" s="31"/>
      <c r="N246" s="31"/>
    </row>
    <row r="247" spans="1:14" s="1" customFormat="1" ht="18" customHeight="1">
      <c r="A247" s="50" t="s">
        <v>60</v>
      </c>
      <c r="B247" s="51"/>
      <c r="C247" s="51"/>
      <c r="D247" s="52"/>
      <c r="E247" s="4" t="s">
        <v>119</v>
      </c>
      <c r="F247" s="4" t="s">
        <v>116</v>
      </c>
      <c r="G247" s="30" t="s">
        <v>202</v>
      </c>
      <c r="H247" s="9" t="s">
        <v>162</v>
      </c>
      <c r="I247" s="9" t="s">
        <v>57</v>
      </c>
      <c r="J247" s="9" t="s">
        <v>63</v>
      </c>
      <c r="K247" s="31">
        <v>323488</v>
      </c>
      <c r="L247" s="36"/>
      <c r="M247" s="31"/>
      <c r="N247" s="31"/>
    </row>
    <row r="248" spans="1:14" s="1" customFormat="1" ht="16.5" customHeight="1">
      <c r="A248" s="50" t="s">
        <v>61</v>
      </c>
      <c r="B248" s="51"/>
      <c r="C248" s="51"/>
      <c r="D248" s="52"/>
      <c r="E248" s="4" t="s">
        <v>119</v>
      </c>
      <c r="F248" s="4" t="s">
        <v>116</v>
      </c>
      <c r="G248" s="30" t="s">
        <v>202</v>
      </c>
      <c r="H248" s="9" t="s">
        <v>162</v>
      </c>
      <c r="I248" s="9" t="s">
        <v>57</v>
      </c>
      <c r="J248" s="9" t="s">
        <v>64</v>
      </c>
      <c r="K248" s="31">
        <v>9000</v>
      </c>
      <c r="L248" s="36"/>
      <c r="M248" s="31"/>
      <c r="N248" s="31"/>
    </row>
    <row r="249" spans="1:14" s="1" customFormat="1" ht="33" customHeight="1">
      <c r="A249" s="77" t="s">
        <v>204</v>
      </c>
      <c r="B249" s="78"/>
      <c r="C249" s="78"/>
      <c r="D249" s="79"/>
      <c r="E249" s="34" t="s">
        <v>119</v>
      </c>
      <c r="F249" s="34" t="s">
        <v>116</v>
      </c>
      <c r="G249" s="33" t="s">
        <v>203</v>
      </c>
      <c r="H249" s="33"/>
      <c r="I249" s="30"/>
      <c r="J249" s="32"/>
      <c r="K249" s="35">
        <f>K250</f>
        <v>0</v>
      </c>
      <c r="L249" s="26"/>
      <c r="M249" s="20"/>
      <c r="N249" s="35"/>
    </row>
    <row r="250" spans="1:14" s="1" customFormat="1" ht="23.25" customHeight="1">
      <c r="A250" s="50" t="s">
        <v>189</v>
      </c>
      <c r="B250" s="51"/>
      <c r="C250" s="51"/>
      <c r="D250" s="52"/>
      <c r="E250" s="4" t="s">
        <v>119</v>
      </c>
      <c r="F250" s="4" t="s">
        <v>116</v>
      </c>
      <c r="G250" s="30" t="s">
        <v>203</v>
      </c>
      <c r="H250" s="30" t="s">
        <v>110</v>
      </c>
      <c r="I250" s="30"/>
      <c r="J250" s="32"/>
      <c r="K250" s="31">
        <f>K251</f>
        <v>0</v>
      </c>
      <c r="L250" s="36"/>
      <c r="M250" s="31"/>
      <c r="N250" s="31"/>
    </row>
    <row r="251" spans="1:14" s="1" customFormat="1" ht="30.75" customHeight="1">
      <c r="A251" s="59" t="s">
        <v>174</v>
      </c>
      <c r="B251" s="60"/>
      <c r="C251" s="60"/>
      <c r="D251" s="61"/>
      <c r="E251" s="4" t="s">
        <v>119</v>
      </c>
      <c r="F251" s="4" t="s">
        <v>116</v>
      </c>
      <c r="G251" s="30" t="s">
        <v>203</v>
      </c>
      <c r="H251" s="30" t="s">
        <v>176</v>
      </c>
      <c r="I251" s="30"/>
      <c r="J251" s="32"/>
      <c r="K251" s="31">
        <f>K252</f>
        <v>0</v>
      </c>
      <c r="L251" s="36"/>
      <c r="M251" s="31"/>
      <c r="N251" s="31"/>
    </row>
    <row r="252" spans="1:14" s="1" customFormat="1" ht="23.25" customHeight="1">
      <c r="A252" s="50" t="s">
        <v>74</v>
      </c>
      <c r="B252" s="51"/>
      <c r="C252" s="51"/>
      <c r="D252" s="52"/>
      <c r="E252" s="4" t="s">
        <v>119</v>
      </c>
      <c r="F252" s="4" t="s">
        <v>116</v>
      </c>
      <c r="G252" s="30" t="s">
        <v>203</v>
      </c>
      <c r="H252" s="9" t="s">
        <v>162</v>
      </c>
      <c r="I252" s="9" t="s">
        <v>75</v>
      </c>
      <c r="J252" s="9" t="s">
        <v>76</v>
      </c>
      <c r="K252" s="31">
        <f>K256</f>
        <v>0</v>
      </c>
      <c r="L252" s="27"/>
      <c r="M252" s="19"/>
      <c r="N252" s="31"/>
    </row>
    <row r="253" spans="1:14" s="1" customFormat="1" ht="23.25" customHeight="1">
      <c r="A253" s="50" t="s">
        <v>77</v>
      </c>
      <c r="B253" s="51"/>
      <c r="C253" s="51"/>
      <c r="D253" s="52"/>
      <c r="E253" s="4" t="s">
        <v>119</v>
      </c>
      <c r="F253" s="4" t="s">
        <v>116</v>
      </c>
      <c r="G253" s="30" t="s">
        <v>203</v>
      </c>
      <c r="H253" s="9" t="s">
        <v>162</v>
      </c>
      <c r="I253" s="9" t="s">
        <v>75</v>
      </c>
      <c r="J253" s="9" t="s">
        <v>81</v>
      </c>
      <c r="K253" s="31"/>
      <c r="L253" s="36"/>
      <c r="M253" s="31"/>
      <c r="N253" s="31"/>
    </row>
    <row r="254" spans="1:14" s="1" customFormat="1" ht="33" customHeight="1">
      <c r="A254" s="50" t="s">
        <v>78</v>
      </c>
      <c r="B254" s="51"/>
      <c r="C254" s="51"/>
      <c r="D254" s="52"/>
      <c r="E254" s="4" t="s">
        <v>119</v>
      </c>
      <c r="F254" s="4" t="s">
        <v>116</v>
      </c>
      <c r="G254" s="30" t="s">
        <v>203</v>
      </c>
      <c r="H254" s="9" t="s">
        <v>162</v>
      </c>
      <c r="I254" s="9" t="s">
        <v>75</v>
      </c>
      <c r="J254" s="9" t="s">
        <v>82</v>
      </c>
      <c r="K254" s="31"/>
      <c r="L254" s="36"/>
      <c r="M254" s="31"/>
      <c r="N254" s="31"/>
    </row>
    <row r="255" spans="1:14" s="7" customFormat="1" ht="28.5" customHeight="1">
      <c r="A255" s="50" t="s">
        <v>79</v>
      </c>
      <c r="B255" s="51"/>
      <c r="C255" s="51"/>
      <c r="D255" s="52"/>
      <c r="E255" s="4" t="s">
        <v>119</v>
      </c>
      <c r="F255" s="4" t="s">
        <v>116</v>
      </c>
      <c r="G255" s="30" t="s">
        <v>203</v>
      </c>
      <c r="H255" s="9" t="s">
        <v>162</v>
      </c>
      <c r="I255" s="9" t="s">
        <v>75</v>
      </c>
      <c r="J255" s="9" t="s">
        <v>83</v>
      </c>
      <c r="K255" s="19"/>
      <c r="L255" s="27"/>
      <c r="M255" s="19"/>
      <c r="N255" s="19"/>
    </row>
    <row r="256" spans="1:14" s="7" customFormat="1" ht="18" customHeight="1">
      <c r="A256" s="50" t="s">
        <v>80</v>
      </c>
      <c r="B256" s="51"/>
      <c r="C256" s="51"/>
      <c r="D256" s="52"/>
      <c r="E256" s="4" t="s">
        <v>119</v>
      </c>
      <c r="F256" s="4" t="s">
        <v>116</v>
      </c>
      <c r="G256" s="30" t="s">
        <v>203</v>
      </c>
      <c r="H256" s="9" t="s">
        <v>162</v>
      </c>
      <c r="I256" s="9" t="s">
        <v>75</v>
      </c>
      <c r="J256" s="9" t="s">
        <v>84</v>
      </c>
      <c r="K256" s="19"/>
      <c r="L256" s="27"/>
      <c r="M256" s="19"/>
      <c r="N256" s="19"/>
    </row>
    <row r="257" spans="1:14" s="7" customFormat="1" ht="28.5" customHeight="1">
      <c r="A257" s="47" t="s">
        <v>205</v>
      </c>
      <c r="B257" s="48"/>
      <c r="C257" s="48"/>
      <c r="D257" s="49"/>
      <c r="E257" s="34" t="s">
        <v>119</v>
      </c>
      <c r="F257" s="34" t="s">
        <v>116</v>
      </c>
      <c r="G257" s="33" t="s">
        <v>206</v>
      </c>
      <c r="H257" s="33"/>
      <c r="I257" s="30"/>
      <c r="J257" s="32"/>
      <c r="K257" s="35">
        <f>K258</f>
        <v>93520</v>
      </c>
      <c r="L257" s="37"/>
      <c r="M257" s="35"/>
      <c r="N257" s="35"/>
    </row>
    <row r="258" spans="1:14" s="7" customFormat="1" ht="16.5" customHeight="1">
      <c r="A258" s="50" t="s">
        <v>189</v>
      </c>
      <c r="B258" s="51"/>
      <c r="C258" s="51"/>
      <c r="D258" s="52"/>
      <c r="E258" s="4" t="s">
        <v>119</v>
      </c>
      <c r="F258" s="4" t="s">
        <v>116</v>
      </c>
      <c r="G258" s="30" t="s">
        <v>206</v>
      </c>
      <c r="H258" s="30" t="s">
        <v>110</v>
      </c>
      <c r="I258" s="30"/>
      <c r="J258" s="32"/>
      <c r="K258" s="31">
        <f>K259</f>
        <v>93520</v>
      </c>
      <c r="L258" s="36"/>
      <c r="M258" s="31"/>
      <c r="N258" s="31"/>
    </row>
    <row r="259" spans="1:14" s="7" customFormat="1" ht="33" customHeight="1">
      <c r="A259" s="59" t="s">
        <v>174</v>
      </c>
      <c r="B259" s="60"/>
      <c r="C259" s="60"/>
      <c r="D259" s="61"/>
      <c r="E259" s="4" t="s">
        <v>119</v>
      </c>
      <c r="F259" s="4" t="s">
        <v>116</v>
      </c>
      <c r="G259" s="30" t="s">
        <v>206</v>
      </c>
      <c r="H259" s="30" t="s">
        <v>176</v>
      </c>
      <c r="I259" s="30"/>
      <c r="J259" s="32"/>
      <c r="K259" s="31">
        <f>K260+K265</f>
        <v>93520</v>
      </c>
      <c r="L259" s="36"/>
      <c r="M259" s="31"/>
      <c r="N259" s="31"/>
    </row>
    <row r="260" spans="1:14" s="7" customFormat="1" ht="15.75">
      <c r="A260" s="50" t="s">
        <v>74</v>
      </c>
      <c r="B260" s="51"/>
      <c r="C260" s="51"/>
      <c r="D260" s="52"/>
      <c r="E260" s="4" t="s">
        <v>119</v>
      </c>
      <c r="F260" s="4" t="s">
        <v>116</v>
      </c>
      <c r="G260" s="30" t="s">
        <v>206</v>
      </c>
      <c r="H260" s="9" t="s">
        <v>162</v>
      </c>
      <c r="I260" s="9" t="s">
        <v>75</v>
      </c>
      <c r="J260" s="9" t="s">
        <v>76</v>
      </c>
      <c r="K260" s="19">
        <f>K264</f>
        <v>73520</v>
      </c>
      <c r="L260" s="27"/>
      <c r="M260" s="19"/>
      <c r="N260" s="19"/>
    </row>
    <row r="261" spans="1:14" s="7" customFormat="1" ht="15.75">
      <c r="A261" s="50" t="s">
        <v>77</v>
      </c>
      <c r="B261" s="51"/>
      <c r="C261" s="51"/>
      <c r="D261" s="52"/>
      <c r="E261" s="4" t="s">
        <v>119</v>
      </c>
      <c r="F261" s="4" t="s">
        <v>116</v>
      </c>
      <c r="G261" s="30" t="s">
        <v>206</v>
      </c>
      <c r="H261" s="9" t="s">
        <v>162</v>
      </c>
      <c r="I261" s="9" t="s">
        <v>75</v>
      </c>
      <c r="J261" s="9" t="s">
        <v>81</v>
      </c>
      <c r="K261" s="19"/>
      <c r="L261" s="27"/>
      <c r="M261" s="19"/>
      <c r="N261" s="19"/>
    </row>
    <row r="262" spans="1:14" s="7" customFormat="1" ht="33" customHeight="1">
      <c r="A262" s="50" t="s">
        <v>78</v>
      </c>
      <c r="B262" s="51"/>
      <c r="C262" s="51"/>
      <c r="D262" s="52"/>
      <c r="E262" s="4" t="s">
        <v>119</v>
      </c>
      <c r="F262" s="4" t="s">
        <v>116</v>
      </c>
      <c r="G262" s="30" t="s">
        <v>206</v>
      </c>
      <c r="H262" s="9" t="s">
        <v>162</v>
      </c>
      <c r="I262" s="9" t="s">
        <v>75</v>
      </c>
      <c r="J262" s="9" t="s">
        <v>82</v>
      </c>
      <c r="K262" s="19"/>
      <c r="L262" s="27"/>
      <c r="M262" s="19"/>
      <c r="N262" s="19"/>
    </row>
    <row r="263" spans="1:14" s="1" customFormat="1" ht="27.75" customHeight="1">
      <c r="A263" s="50" t="s">
        <v>79</v>
      </c>
      <c r="B263" s="51"/>
      <c r="C263" s="51"/>
      <c r="D263" s="52"/>
      <c r="E263" s="4" t="s">
        <v>119</v>
      </c>
      <c r="F263" s="4" t="s">
        <v>116</v>
      </c>
      <c r="G263" s="30" t="s">
        <v>206</v>
      </c>
      <c r="H263" s="9" t="s">
        <v>162</v>
      </c>
      <c r="I263" s="9" t="s">
        <v>75</v>
      </c>
      <c r="J263" s="9" t="s">
        <v>83</v>
      </c>
      <c r="K263" s="19"/>
      <c r="L263" s="27"/>
      <c r="M263" s="19"/>
      <c r="N263" s="19"/>
    </row>
    <row r="264" spans="1:14" s="1" customFormat="1" ht="19.5" customHeight="1">
      <c r="A264" s="50" t="s">
        <v>80</v>
      </c>
      <c r="B264" s="51"/>
      <c r="C264" s="51"/>
      <c r="D264" s="52"/>
      <c r="E264" s="4" t="s">
        <v>119</v>
      </c>
      <c r="F264" s="4" t="s">
        <v>116</v>
      </c>
      <c r="G264" s="30" t="s">
        <v>206</v>
      </c>
      <c r="H264" s="9" t="s">
        <v>162</v>
      </c>
      <c r="I264" s="9" t="s">
        <v>75</v>
      </c>
      <c r="J264" s="9" t="s">
        <v>84</v>
      </c>
      <c r="K264" s="19">
        <v>73520</v>
      </c>
      <c r="L264" s="27"/>
      <c r="M264" s="19"/>
      <c r="N264" s="19"/>
    </row>
    <row r="265" spans="1:14" s="1" customFormat="1" ht="16.5" customHeight="1">
      <c r="A265" s="50" t="s">
        <v>92</v>
      </c>
      <c r="B265" s="51"/>
      <c r="C265" s="51"/>
      <c r="D265" s="52"/>
      <c r="E265" s="4" t="s">
        <v>119</v>
      </c>
      <c r="F265" s="4" t="s">
        <v>116</v>
      </c>
      <c r="G265" s="30" t="s">
        <v>206</v>
      </c>
      <c r="H265" s="9" t="s">
        <v>162</v>
      </c>
      <c r="I265" s="9" t="s">
        <v>93</v>
      </c>
      <c r="J265" s="9" t="s">
        <v>94</v>
      </c>
      <c r="K265" s="19">
        <f>K266</f>
        <v>20000</v>
      </c>
      <c r="L265" s="27"/>
      <c r="M265" s="19"/>
      <c r="N265" s="19"/>
    </row>
    <row r="266" spans="1:14" s="1" customFormat="1" ht="15.75" customHeight="1">
      <c r="A266" s="50" t="s">
        <v>102</v>
      </c>
      <c r="B266" s="51"/>
      <c r="C266" s="51"/>
      <c r="D266" s="52"/>
      <c r="E266" s="4" t="s">
        <v>119</v>
      </c>
      <c r="F266" s="4" t="s">
        <v>116</v>
      </c>
      <c r="G266" s="30" t="s">
        <v>206</v>
      </c>
      <c r="H266" s="9" t="s">
        <v>162</v>
      </c>
      <c r="I266" s="9" t="s">
        <v>103</v>
      </c>
      <c r="J266" s="9" t="s">
        <v>104</v>
      </c>
      <c r="K266" s="19">
        <f>K267</f>
        <v>20000</v>
      </c>
      <c r="L266" s="27"/>
      <c r="M266" s="19"/>
      <c r="N266" s="19"/>
    </row>
    <row r="267" spans="1:14" s="1" customFormat="1" ht="32.25" customHeight="1">
      <c r="A267" s="50" t="s">
        <v>105</v>
      </c>
      <c r="B267" s="51"/>
      <c r="C267" s="51"/>
      <c r="D267" s="52"/>
      <c r="E267" s="4" t="s">
        <v>119</v>
      </c>
      <c r="F267" s="4" t="s">
        <v>116</v>
      </c>
      <c r="G267" s="30" t="s">
        <v>206</v>
      </c>
      <c r="H267" s="9" t="s">
        <v>162</v>
      </c>
      <c r="I267" s="9" t="s">
        <v>103</v>
      </c>
      <c r="J267" s="9" t="s">
        <v>106</v>
      </c>
      <c r="K267" s="19">
        <v>20000</v>
      </c>
      <c r="L267" s="27"/>
      <c r="M267" s="19"/>
      <c r="N267" s="19"/>
    </row>
    <row r="268" spans="1:14" s="1" customFormat="1" ht="33" customHeight="1">
      <c r="A268" s="50" t="s">
        <v>107</v>
      </c>
      <c r="B268" s="51"/>
      <c r="C268" s="51"/>
      <c r="D268" s="52"/>
      <c r="E268" s="4" t="s">
        <v>119</v>
      </c>
      <c r="F268" s="4" t="s">
        <v>116</v>
      </c>
      <c r="G268" s="30" t="s">
        <v>206</v>
      </c>
      <c r="H268" s="9" t="s">
        <v>162</v>
      </c>
      <c r="I268" s="9" t="s">
        <v>103</v>
      </c>
      <c r="J268" s="9" t="s">
        <v>108</v>
      </c>
      <c r="K268" s="19"/>
      <c r="L268" s="27"/>
      <c r="M268" s="19"/>
      <c r="N268" s="19"/>
    </row>
    <row r="269" spans="1:14" s="7" customFormat="1" ht="36" customHeight="1">
      <c r="A269" s="47" t="s">
        <v>207</v>
      </c>
      <c r="B269" s="48"/>
      <c r="C269" s="48"/>
      <c r="D269" s="49"/>
      <c r="E269" s="8" t="s">
        <v>119</v>
      </c>
      <c r="F269" s="8" t="s">
        <v>116</v>
      </c>
      <c r="G269" s="8" t="s">
        <v>208</v>
      </c>
      <c r="H269" s="8"/>
      <c r="I269" s="8"/>
      <c r="J269" s="8"/>
      <c r="K269" s="20">
        <f>K270+K273</f>
        <v>40872</v>
      </c>
      <c r="L269" s="35"/>
      <c r="M269" s="35"/>
      <c r="N269" s="20"/>
    </row>
    <row r="270" spans="1:14" s="7" customFormat="1" ht="36" customHeight="1">
      <c r="A270" s="50" t="s">
        <v>189</v>
      </c>
      <c r="B270" s="51"/>
      <c r="C270" s="51"/>
      <c r="D270" s="52"/>
      <c r="E270" s="4" t="s">
        <v>119</v>
      </c>
      <c r="F270" s="4" t="s">
        <v>116</v>
      </c>
      <c r="G270" s="30" t="s">
        <v>250</v>
      </c>
      <c r="H270" s="30" t="s">
        <v>110</v>
      </c>
      <c r="I270" s="8"/>
      <c r="J270" s="29"/>
      <c r="K270" s="20">
        <f>K271</f>
        <v>25000</v>
      </c>
      <c r="L270" s="35"/>
      <c r="M270" s="35"/>
      <c r="N270" s="20"/>
    </row>
    <row r="271" spans="1:14" s="7" customFormat="1" ht="15.75">
      <c r="A271" s="50" t="s">
        <v>189</v>
      </c>
      <c r="B271" s="51"/>
      <c r="C271" s="51"/>
      <c r="D271" s="52"/>
      <c r="E271" s="4" t="s">
        <v>119</v>
      </c>
      <c r="F271" s="4" t="s">
        <v>116</v>
      </c>
      <c r="G271" s="30" t="s">
        <v>250</v>
      </c>
      <c r="H271" s="30" t="s">
        <v>110</v>
      </c>
      <c r="I271" s="30" t="s">
        <v>251</v>
      </c>
      <c r="J271" s="32"/>
      <c r="K271" s="19">
        <f>K272</f>
        <v>25000</v>
      </c>
      <c r="L271" s="31"/>
      <c r="M271" s="31"/>
      <c r="N271" s="19"/>
    </row>
    <row r="272" spans="1:14" s="7" customFormat="1" ht="31.5" customHeight="1">
      <c r="A272" s="59" t="s">
        <v>174</v>
      </c>
      <c r="B272" s="60"/>
      <c r="C272" s="60"/>
      <c r="D272" s="61"/>
      <c r="E272" s="4" t="s">
        <v>119</v>
      </c>
      <c r="F272" s="4" t="s">
        <v>116</v>
      </c>
      <c r="G272" s="30" t="s">
        <v>250</v>
      </c>
      <c r="H272" s="30" t="s">
        <v>176</v>
      </c>
      <c r="I272" s="30" t="s">
        <v>75</v>
      </c>
      <c r="J272" s="32" t="s">
        <v>84</v>
      </c>
      <c r="K272" s="19">
        <v>25000</v>
      </c>
      <c r="L272" s="27"/>
      <c r="M272" s="19"/>
      <c r="N272" s="19"/>
    </row>
    <row r="273" spans="1:14" s="7" customFormat="1" ht="15.75">
      <c r="A273" s="50" t="s">
        <v>92</v>
      </c>
      <c r="B273" s="51"/>
      <c r="C273" s="51"/>
      <c r="D273" s="52"/>
      <c r="E273" s="9" t="s">
        <v>119</v>
      </c>
      <c r="F273" s="9" t="s">
        <v>116</v>
      </c>
      <c r="G273" s="30" t="s">
        <v>250</v>
      </c>
      <c r="H273" s="9" t="s">
        <v>177</v>
      </c>
      <c r="I273" s="9" t="s">
        <v>93</v>
      </c>
      <c r="J273" s="9" t="s">
        <v>94</v>
      </c>
      <c r="K273" s="20">
        <f>K274</f>
        <v>15872</v>
      </c>
      <c r="L273" s="35"/>
      <c r="M273" s="35"/>
      <c r="N273" s="19"/>
    </row>
    <row r="274" spans="1:14" s="7" customFormat="1" ht="15.75">
      <c r="A274" s="50" t="s">
        <v>102</v>
      </c>
      <c r="B274" s="51"/>
      <c r="C274" s="51"/>
      <c r="D274" s="52"/>
      <c r="E274" s="9" t="s">
        <v>119</v>
      </c>
      <c r="F274" s="9" t="s">
        <v>116</v>
      </c>
      <c r="G274" s="30" t="s">
        <v>250</v>
      </c>
      <c r="H274" s="9" t="s">
        <v>177</v>
      </c>
      <c r="I274" s="9" t="s">
        <v>103</v>
      </c>
      <c r="J274" s="9" t="s">
        <v>104</v>
      </c>
      <c r="K274" s="19">
        <f>K275</f>
        <v>15872</v>
      </c>
      <c r="L274" s="31"/>
      <c r="M274" s="31"/>
      <c r="N274" s="19"/>
    </row>
    <row r="275" spans="1:14" s="1" customFormat="1" ht="33.75" customHeight="1">
      <c r="A275" s="50" t="s">
        <v>105</v>
      </c>
      <c r="B275" s="51"/>
      <c r="C275" s="51"/>
      <c r="D275" s="52"/>
      <c r="E275" s="9" t="s">
        <v>119</v>
      </c>
      <c r="F275" s="9" t="s">
        <v>116</v>
      </c>
      <c r="G275" s="30" t="s">
        <v>250</v>
      </c>
      <c r="H275" s="9" t="s">
        <v>177</v>
      </c>
      <c r="I275" s="9" t="s">
        <v>103</v>
      </c>
      <c r="J275" s="9" t="s">
        <v>106</v>
      </c>
      <c r="K275" s="19">
        <v>15872</v>
      </c>
      <c r="L275" s="31"/>
      <c r="M275" s="31"/>
      <c r="N275" s="19"/>
    </row>
    <row r="276" spans="1:14" s="1" customFormat="1" ht="32.25" customHeight="1">
      <c r="A276" s="50" t="s">
        <v>107</v>
      </c>
      <c r="B276" s="51"/>
      <c r="C276" s="51"/>
      <c r="D276" s="52"/>
      <c r="E276" s="9" t="s">
        <v>119</v>
      </c>
      <c r="F276" s="9" t="s">
        <v>116</v>
      </c>
      <c r="G276" s="30" t="s">
        <v>250</v>
      </c>
      <c r="H276" s="9" t="s">
        <v>177</v>
      </c>
      <c r="I276" s="9" t="s">
        <v>103</v>
      </c>
      <c r="J276" s="9" t="s">
        <v>108</v>
      </c>
      <c r="K276" s="11"/>
      <c r="L276" s="25"/>
      <c r="M276" s="11"/>
      <c r="N276" s="11"/>
    </row>
    <row r="277" spans="1:14" s="7" customFormat="1" ht="15.75">
      <c r="A277" s="47" t="s">
        <v>153</v>
      </c>
      <c r="B277" s="48"/>
      <c r="C277" s="48"/>
      <c r="D277" s="49"/>
      <c r="E277" s="8" t="s">
        <v>154</v>
      </c>
      <c r="F277" s="8" t="s">
        <v>9</v>
      </c>
      <c r="G277" s="39"/>
      <c r="H277" s="8"/>
      <c r="I277" s="8"/>
      <c r="J277" s="8"/>
      <c r="K277" s="20">
        <f>K278</f>
        <v>0</v>
      </c>
      <c r="L277" s="26"/>
      <c r="M277" s="20"/>
      <c r="N277" s="20"/>
    </row>
    <row r="278" spans="1:14" s="1" customFormat="1" ht="15.75">
      <c r="A278" s="50" t="s">
        <v>209</v>
      </c>
      <c r="B278" s="51"/>
      <c r="C278" s="51"/>
      <c r="D278" s="52"/>
      <c r="E278" s="9" t="s">
        <v>154</v>
      </c>
      <c r="F278" s="9" t="s">
        <v>154</v>
      </c>
      <c r="G278" s="38"/>
      <c r="H278" s="9"/>
      <c r="I278" s="9"/>
      <c r="J278" s="9"/>
      <c r="K278" s="19">
        <f>K279</f>
        <v>0</v>
      </c>
      <c r="L278" s="27"/>
      <c r="M278" s="19"/>
      <c r="N278" s="19"/>
    </row>
    <row r="279" spans="1:14" s="1" customFormat="1" ht="15.75">
      <c r="A279" s="50" t="s">
        <v>210</v>
      </c>
      <c r="B279" s="51"/>
      <c r="C279" s="51"/>
      <c r="D279" s="52"/>
      <c r="E279" s="9" t="s">
        <v>154</v>
      </c>
      <c r="F279" s="9" t="s">
        <v>154</v>
      </c>
      <c r="G279" s="38" t="s">
        <v>172</v>
      </c>
      <c r="H279" s="9"/>
      <c r="I279" s="9"/>
      <c r="J279" s="9"/>
      <c r="K279" s="19">
        <f>K280</f>
        <v>0</v>
      </c>
      <c r="L279" s="27"/>
      <c r="M279" s="19"/>
      <c r="N279" s="19"/>
    </row>
    <row r="280" spans="1:14" s="1" customFormat="1" ht="15.75">
      <c r="A280" s="50" t="s">
        <v>211</v>
      </c>
      <c r="B280" s="51"/>
      <c r="C280" s="51"/>
      <c r="D280" s="52"/>
      <c r="E280" s="9" t="s">
        <v>154</v>
      </c>
      <c r="F280" s="9" t="s">
        <v>154</v>
      </c>
      <c r="G280" s="38" t="s">
        <v>213</v>
      </c>
      <c r="H280" s="9"/>
      <c r="I280" s="9"/>
      <c r="J280" s="9"/>
      <c r="K280" s="19">
        <f>K281</f>
        <v>0</v>
      </c>
      <c r="L280" s="27"/>
      <c r="M280" s="19"/>
      <c r="N280" s="19"/>
    </row>
    <row r="281" spans="1:14" s="7" customFormat="1" ht="31.5" customHeight="1">
      <c r="A281" s="50" t="s">
        <v>212</v>
      </c>
      <c r="B281" s="51"/>
      <c r="C281" s="51"/>
      <c r="D281" s="52"/>
      <c r="E281" s="9" t="s">
        <v>154</v>
      </c>
      <c r="F281" s="9" t="s">
        <v>154</v>
      </c>
      <c r="G281" s="38" t="s">
        <v>213</v>
      </c>
      <c r="H281" s="9" t="s">
        <v>109</v>
      </c>
      <c r="I281" s="9"/>
      <c r="J281" s="9"/>
      <c r="K281" s="19">
        <f>K282</f>
        <v>0</v>
      </c>
      <c r="L281" s="27"/>
      <c r="M281" s="19"/>
      <c r="N281" s="19"/>
    </row>
    <row r="282" spans="1:14" s="1" customFormat="1" ht="18.75" customHeight="1">
      <c r="A282" s="50" t="s">
        <v>167</v>
      </c>
      <c r="B282" s="51"/>
      <c r="C282" s="51"/>
      <c r="D282" s="52"/>
      <c r="E282" s="9" t="s">
        <v>154</v>
      </c>
      <c r="F282" s="9" t="s">
        <v>154</v>
      </c>
      <c r="G282" s="9" t="s">
        <v>213</v>
      </c>
      <c r="H282" s="9" t="s">
        <v>239</v>
      </c>
      <c r="I282" s="9"/>
      <c r="J282" s="9"/>
      <c r="K282" s="19">
        <f>K283+K286</f>
        <v>0</v>
      </c>
      <c r="L282" s="27"/>
      <c r="M282" s="19"/>
      <c r="N282" s="19"/>
    </row>
    <row r="283" spans="1:14" s="1" customFormat="1" ht="18.75" customHeight="1">
      <c r="A283" s="50" t="s">
        <v>19</v>
      </c>
      <c r="B283" s="51"/>
      <c r="C283" s="51"/>
      <c r="D283" s="52"/>
      <c r="E283" s="9" t="s">
        <v>154</v>
      </c>
      <c r="F283" s="9" t="s">
        <v>154</v>
      </c>
      <c r="G283" s="9" t="s">
        <v>213</v>
      </c>
      <c r="H283" s="9" t="s">
        <v>240</v>
      </c>
      <c r="I283" s="9" t="s">
        <v>20</v>
      </c>
      <c r="J283" s="9" t="s">
        <v>21</v>
      </c>
      <c r="K283" s="19">
        <f>K285</f>
        <v>0</v>
      </c>
      <c r="L283" s="27"/>
      <c r="M283" s="19"/>
      <c r="N283" s="19"/>
    </row>
    <row r="284" spans="1:14" s="1" customFormat="1" ht="31.5" customHeight="1">
      <c r="A284" s="50" t="s">
        <v>22</v>
      </c>
      <c r="B284" s="51"/>
      <c r="C284" s="51"/>
      <c r="D284" s="52"/>
      <c r="E284" s="9" t="s">
        <v>154</v>
      </c>
      <c r="F284" s="9" t="s">
        <v>154</v>
      </c>
      <c r="G284" s="9" t="s">
        <v>213</v>
      </c>
      <c r="H284" s="9" t="s">
        <v>240</v>
      </c>
      <c r="I284" s="9" t="s">
        <v>20</v>
      </c>
      <c r="J284" s="9" t="s">
        <v>23</v>
      </c>
      <c r="K284" s="19"/>
      <c r="L284" s="27"/>
      <c r="M284" s="19"/>
      <c r="N284" s="19"/>
    </row>
    <row r="285" spans="1:14" s="7" customFormat="1" ht="15.75">
      <c r="A285" s="50" t="s">
        <v>24</v>
      </c>
      <c r="B285" s="51"/>
      <c r="C285" s="51"/>
      <c r="D285" s="52"/>
      <c r="E285" s="9" t="s">
        <v>154</v>
      </c>
      <c r="F285" s="9" t="s">
        <v>154</v>
      </c>
      <c r="G285" s="9" t="s">
        <v>213</v>
      </c>
      <c r="H285" s="9" t="s">
        <v>240</v>
      </c>
      <c r="I285" s="9" t="s">
        <v>20</v>
      </c>
      <c r="J285" s="9" t="s">
        <v>25</v>
      </c>
      <c r="K285" s="19"/>
      <c r="L285" s="27"/>
      <c r="M285" s="19"/>
      <c r="N285" s="19"/>
    </row>
    <row r="286" spans="1:14" s="1" customFormat="1" ht="18.75" customHeight="1">
      <c r="A286" s="50" t="s">
        <v>33</v>
      </c>
      <c r="B286" s="51"/>
      <c r="C286" s="51"/>
      <c r="D286" s="52"/>
      <c r="E286" s="9" t="s">
        <v>154</v>
      </c>
      <c r="F286" s="9" t="s">
        <v>154</v>
      </c>
      <c r="G286" s="9" t="s">
        <v>213</v>
      </c>
      <c r="H286" s="9" t="s">
        <v>240</v>
      </c>
      <c r="I286" s="9" t="s">
        <v>34</v>
      </c>
      <c r="J286" s="9" t="s">
        <v>35</v>
      </c>
      <c r="K286" s="19">
        <f>K287+K288+K289+K290</f>
        <v>0</v>
      </c>
      <c r="L286" s="27"/>
      <c r="M286" s="19"/>
      <c r="N286" s="19"/>
    </row>
    <row r="287" spans="1:14" s="7" customFormat="1" ht="30.75" customHeight="1">
      <c r="A287" s="50" t="s">
        <v>150</v>
      </c>
      <c r="B287" s="51"/>
      <c r="C287" s="51"/>
      <c r="D287" s="52"/>
      <c r="E287" s="9" t="s">
        <v>154</v>
      </c>
      <c r="F287" s="9" t="s">
        <v>154</v>
      </c>
      <c r="G287" s="9" t="s">
        <v>213</v>
      </c>
      <c r="H287" s="9" t="s">
        <v>240</v>
      </c>
      <c r="I287" s="9" t="s">
        <v>34</v>
      </c>
      <c r="J287" s="9" t="s">
        <v>36</v>
      </c>
      <c r="K287" s="19"/>
      <c r="L287" s="27"/>
      <c r="M287" s="19"/>
      <c r="N287" s="19"/>
    </row>
    <row r="288" spans="1:14" s="1" customFormat="1" ht="15.75">
      <c r="A288" s="50" t="s">
        <v>38</v>
      </c>
      <c r="B288" s="51"/>
      <c r="C288" s="51"/>
      <c r="D288" s="52"/>
      <c r="E288" s="9" t="s">
        <v>154</v>
      </c>
      <c r="F288" s="9" t="s">
        <v>154</v>
      </c>
      <c r="G288" s="9" t="s">
        <v>213</v>
      </c>
      <c r="H288" s="9" t="s">
        <v>240</v>
      </c>
      <c r="I288" s="9" t="s">
        <v>34</v>
      </c>
      <c r="J288" s="9" t="s">
        <v>37</v>
      </c>
      <c r="K288" s="19"/>
      <c r="L288" s="27"/>
      <c r="M288" s="19"/>
      <c r="N288" s="19"/>
    </row>
    <row r="289" spans="1:14" s="1" customFormat="1" ht="15.75">
      <c r="A289" s="50" t="s">
        <v>151</v>
      </c>
      <c r="B289" s="51"/>
      <c r="C289" s="51"/>
      <c r="D289" s="52"/>
      <c r="E289" s="9" t="s">
        <v>154</v>
      </c>
      <c r="F289" s="9" t="s">
        <v>154</v>
      </c>
      <c r="G289" s="9" t="s">
        <v>213</v>
      </c>
      <c r="H289" s="9" t="s">
        <v>240</v>
      </c>
      <c r="I289" s="9" t="s">
        <v>34</v>
      </c>
      <c r="J289" s="9" t="s">
        <v>39</v>
      </c>
      <c r="K289" s="19"/>
      <c r="L289" s="27"/>
      <c r="M289" s="19"/>
      <c r="N289" s="19"/>
    </row>
    <row r="290" spans="1:14" s="7" customFormat="1" ht="30.75" customHeight="1">
      <c r="A290" s="50" t="s">
        <v>40</v>
      </c>
      <c r="B290" s="51"/>
      <c r="C290" s="51"/>
      <c r="D290" s="52"/>
      <c r="E290" s="9" t="s">
        <v>154</v>
      </c>
      <c r="F290" s="9" t="s">
        <v>154</v>
      </c>
      <c r="G290" s="9" t="s">
        <v>213</v>
      </c>
      <c r="H290" s="9" t="s">
        <v>240</v>
      </c>
      <c r="I290" s="9" t="s">
        <v>34</v>
      </c>
      <c r="J290" s="9" t="s">
        <v>41</v>
      </c>
      <c r="K290" s="19"/>
      <c r="L290" s="27"/>
      <c r="M290" s="19"/>
      <c r="N290" s="19"/>
    </row>
    <row r="291" spans="1:14" s="7" customFormat="1" ht="15.75">
      <c r="A291" s="47" t="s">
        <v>214</v>
      </c>
      <c r="B291" s="48"/>
      <c r="C291" s="48"/>
      <c r="D291" s="49"/>
      <c r="E291" s="40" t="s">
        <v>120</v>
      </c>
      <c r="F291" s="40" t="s">
        <v>9</v>
      </c>
      <c r="G291" s="40" t="s">
        <v>217</v>
      </c>
      <c r="H291" s="8"/>
      <c r="I291" s="8"/>
      <c r="J291" s="8"/>
      <c r="K291" s="10">
        <f>K292</f>
        <v>40000</v>
      </c>
      <c r="L291" s="24"/>
      <c r="M291" s="10"/>
      <c r="N291" s="10"/>
    </row>
    <row r="292" spans="1:14" s="1" customFormat="1" ht="18.75" customHeight="1">
      <c r="A292" s="50" t="s">
        <v>215</v>
      </c>
      <c r="B292" s="51"/>
      <c r="C292" s="51"/>
      <c r="D292" s="52"/>
      <c r="E292" s="46" t="s">
        <v>120</v>
      </c>
      <c r="F292" s="46" t="s">
        <v>12</v>
      </c>
      <c r="G292" s="46" t="s">
        <v>217</v>
      </c>
      <c r="H292" s="9"/>
      <c r="I292" s="9"/>
      <c r="J292" s="9"/>
      <c r="K292" s="11">
        <f>K293</f>
        <v>40000</v>
      </c>
      <c r="L292" s="25"/>
      <c r="M292" s="11"/>
      <c r="N292" s="11"/>
    </row>
    <row r="293" spans="1:14" s="1" customFormat="1" ht="47.25" customHeight="1">
      <c r="A293" s="50" t="s">
        <v>216</v>
      </c>
      <c r="B293" s="51"/>
      <c r="C293" s="51"/>
      <c r="D293" s="52"/>
      <c r="E293" s="9" t="s">
        <v>120</v>
      </c>
      <c r="F293" s="9" t="s">
        <v>12</v>
      </c>
      <c r="G293" s="41" t="s">
        <v>218</v>
      </c>
      <c r="H293" s="41"/>
      <c r="I293" s="9"/>
      <c r="J293" s="9"/>
      <c r="K293" s="11">
        <f>K294</f>
        <v>40000</v>
      </c>
      <c r="L293" s="25"/>
      <c r="M293" s="11"/>
      <c r="N293" s="11"/>
    </row>
    <row r="294" spans="1:14" s="1" customFormat="1" ht="15.75" customHeight="1">
      <c r="A294" s="50" t="s">
        <v>189</v>
      </c>
      <c r="B294" s="51"/>
      <c r="C294" s="51"/>
      <c r="D294" s="52"/>
      <c r="E294" s="9" t="s">
        <v>120</v>
      </c>
      <c r="F294" s="9" t="s">
        <v>12</v>
      </c>
      <c r="G294" s="41" t="s">
        <v>218</v>
      </c>
      <c r="H294" s="41" t="s">
        <v>110</v>
      </c>
      <c r="I294" s="9"/>
      <c r="J294" s="9"/>
      <c r="K294" s="11">
        <f>K295</f>
        <v>40000</v>
      </c>
      <c r="L294" s="11"/>
      <c r="M294" s="11"/>
      <c r="N294" s="11"/>
    </row>
    <row r="295" spans="1:14" s="1" customFormat="1" ht="30" customHeight="1">
      <c r="A295" s="50" t="s">
        <v>174</v>
      </c>
      <c r="B295" s="51"/>
      <c r="C295" s="51"/>
      <c r="D295" s="52"/>
      <c r="E295" s="9" t="s">
        <v>120</v>
      </c>
      <c r="F295" s="9" t="s">
        <v>12</v>
      </c>
      <c r="G295" s="41" t="s">
        <v>218</v>
      </c>
      <c r="H295" s="41" t="s">
        <v>176</v>
      </c>
      <c r="I295" s="9"/>
      <c r="J295" s="9"/>
      <c r="K295" s="11">
        <f>K296</f>
        <v>40000</v>
      </c>
      <c r="L295" s="11"/>
      <c r="M295" s="11"/>
      <c r="N295" s="11"/>
    </row>
    <row r="296" spans="1:14" s="7" customFormat="1" ht="33.75" customHeight="1">
      <c r="A296" s="50" t="s">
        <v>174</v>
      </c>
      <c r="B296" s="51"/>
      <c r="C296" s="51"/>
      <c r="D296" s="52"/>
      <c r="E296" s="9" t="s">
        <v>120</v>
      </c>
      <c r="F296" s="9" t="s">
        <v>12</v>
      </c>
      <c r="G296" s="41" t="s">
        <v>218</v>
      </c>
      <c r="H296" s="9" t="s">
        <v>176</v>
      </c>
      <c r="I296" s="9" t="s">
        <v>157</v>
      </c>
      <c r="J296" s="9" t="s">
        <v>175</v>
      </c>
      <c r="K296" s="11">
        <f>K297+K311</f>
        <v>40000</v>
      </c>
      <c r="L296" s="11"/>
      <c r="M296" s="11"/>
      <c r="N296" s="11"/>
    </row>
    <row r="297" spans="1:14" s="7" customFormat="1" ht="30.75" customHeight="1">
      <c r="A297" s="50" t="s">
        <v>178</v>
      </c>
      <c r="B297" s="51"/>
      <c r="C297" s="51"/>
      <c r="D297" s="52"/>
      <c r="E297" s="9" t="s">
        <v>120</v>
      </c>
      <c r="F297" s="9" t="s">
        <v>12</v>
      </c>
      <c r="G297" s="41" t="s">
        <v>218</v>
      </c>
      <c r="H297" s="9" t="s">
        <v>162</v>
      </c>
      <c r="I297" s="9" t="s">
        <v>157</v>
      </c>
      <c r="J297" s="9" t="s">
        <v>175</v>
      </c>
      <c r="K297" s="11">
        <f>K298+K302+K307</f>
        <v>31000</v>
      </c>
      <c r="L297" s="11"/>
      <c r="M297" s="11"/>
      <c r="N297" s="11"/>
    </row>
    <row r="298" spans="1:14" s="1" customFormat="1" ht="23.25" customHeight="1">
      <c r="A298" s="50" t="s">
        <v>65</v>
      </c>
      <c r="B298" s="51"/>
      <c r="C298" s="51"/>
      <c r="D298" s="52"/>
      <c r="E298" s="9" t="s">
        <v>120</v>
      </c>
      <c r="F298" s="9" t="s">
        <v>12</v>
      </c>
      <c r="G298" s="41" t="s">
        <v>218</v>
      </c>
      <c r="H298" s="9" t="s">
        <v>162</v>
      </c>
      <c r="I298" s="9" t="s">
        <v>66</v>
      </c>
      <c r="J298" s="9" t="s">
        <v>67</v>
      </c>
      <c r="K298" s="11">
        <f>K300</f>
        <v>1000</v>
      </c>
      <c r="L298" s="11"/>
      <c r="M298" s="11"/>
      <c r="N298" s="11"/>
    </row>
    <row r="299" spans="1:14" s="1" customFormat="1" ht="23.25" customHeight="1">
      <c r="A299" s="50" t="s">
        <v>68</v>
      </c>
      <c r="B299" s="51"/>
      <c r="C299" s="51"/>
      <c r="D299" s="52"/>
      <c r="E299" s="9" t="s">
        <v>120</v>
      </c>
      <c r="F299" s="9" t="s">
        <v>12</v>
      </c>
      <c r="G299" s="41" t="s">
        <v>218</v>
      </c>
      <c r="H299" s="9" t="s">
        <v>162</v>
      </c>
      <c r="I299" s="9" t="s">
        <v>66</v>
      </c>
      <c r="J299" s="9" t="s">
        <v>69</v>
      </c>
      <c r="K299" s="11"/>
      <c r="L299" s="25"/>
      <c r="M299" s="11"/>
      <c r="N299" s="11"/>
    </row>
    <row r="300" spans="1:14" s="7" customFormat="1" ht="51" customHeight="1">
      <c r="A300" s="50" t="s">
        <v>70</v>
      </c>
      <c r="B300" s="51"/>
      <c r="C300" s="51"/>
      <c r="D300" s="52"/>
      <c r="E300" s="9" t="s">
        <v>120</v>
      </c>
      <c r="F300" s="9" t="s">
        <v>12</v>
      </c>
      <c r="G300" s="41" t="s">
        <v>218</v>
      </c>
      <c r="H300" s="9" t="s">
        <v>162</v>
      </c>
      <c r="I300" s="9" t="s">
        <v>66</v>
      </c>
      <c r="J300" s="9" t="s">
        <v>71</v>
      </c>
      <c r="K300" s="11">
        <v>1000</v>
      </c>
      <c r="L300" s="25"/>
      <c r="M300" s="11"/>
      <c r="N300" s="11"/>
    </row>
    <row r="301" spans="1:14" s="7" customFormat="1" ht="30.75" customHeight="1">
      <c r="A301" s="50" t="s">
        <v>72</v>
      </c>
      <c r="B301" s="51"/>
      <c r="C301" s="51"/>
      <c r="D301" s="52"/>
      <c r="E301" s="9" t="s">
        <v>120</v>
      </c>
      <c r="F301" s="9" t="s">
        <v>12</v>
      </c>
      <c r="G301" s="41" t="s">
        <v>218</v>
      </c>
      <c r="H301" s="9" t="s">
        <v>162</v>
      </c>
      <c r="I301" s="9" t="s">
        <v>66</v>
      </c>
      <c r="J301" s="9" t="s">
        <v>73</v>
      </c>
      <c r="K301" s="11"/>
      <c r="L301" s="25"/>
      <c r="M301" s="11"/>
      <c r="N301" s="11"/>
    </row>
    <row r="302" spans="1:14" s="7" customFormat="1" ht="21" customHeight="1">
      <c r="A302" s="50" t="s">
        <v>74</v>
      </c>
      <c r="B302" s="51"/>
      <c r="C302" s="51"/>
      <c r="D302" s="52"/>
      <c r="E302" s="9" t="s">
        <v>120</v>
      </c>
      <c r="F302" s="9" t="s">
        <v>12</v>
      </c>
      <c r="G302" s="41" t="s">
        <v>218</v>
      </c>
      <c r="H302" s="9" t="s">
        <v>162</v>
      </c>
      <c r="I302" s="9" t="s">
        <v>75</v>
      </c>
      <c r="J302" s="9" t="s">
        <v>76</v>
      </c>
      <c r="K302" s="11">
        <v>20000</v>
      </c>
      <c r="L302" s="25"/>
      <c r="M302" s="11"/>
      <c r="N302" s="11"/>
    </row>
    <row r="303" spans="1:14" s="7" customFormat="1" ht="15.75" customHeight="1">
      <c r="A303" s="50" t="s">
        <v>77</v>
      </c>
      <c r="B303" s="51"/>
      <c r="C303" s="51"/>
      <c r="D303" s="52"/>
      <c r="E303" s="9" t="s">
        <v>120</v>
      </c>
      <c r="F303" s="9" t="s">
        <v>12</v>
      </c>
      <c r="G303" s="41" t="s">
        <v>218</v>
      </c>
      <c r="H303" s="9" t="s">
        <v>162</v>
      </c>
      <c r="I303" s="9" t="s">
        <v>75</v>
      </c>
      <c r="J303" s="9" t="s">
        <v>81</v>
      </c>
      <c r="K303" s="11"/>
      <c r="L303" s="25"/>
      <c r="M303" s="11"/>
      <c r="N303" s="11"/>
    </row>
    <row r="304" spans="1:14" s="7" customFormat="1" ht="38.25" customHeight="1">
      <c r="A304" s="50" t="s">
        <v>78</v>
      </c>
      <c r="B304" s="51"/>
      <c r="C304" s="51"/>
      <c r="D304" s="52"/>
      <c r="E304" s="9" t="s">
        <v>120</v>
      </c>
      <c r="F304" s="9" t="s">
        <v>12</v>
      </c>
      <c r="G304" s="41" t="s">
        <v>218</v>
      </c>
      <c r="H304" s="9" t="s">
        <v>162</v>
      </c>
      <c r="I304" s="9" t="s">
        <v>75</v>
      </c>
      <c r="J304" s="9" t="s">
        <v>82</v>
      </c>
      <c r="K304" s="11"/>
      <c r="L304" s="25"/>
      <c r="M304" s="11"/>
      <c r="N304" s="11"/>
    </row>
    <row r="305" spans="1:14" s="1" customFormat="1" ht="32.25" customHeight="1">
      <c r="A305" s="50" t="s">
        <v>79</v>
      </c>
      <c r="B305" s="51"/>
      <c r="C305" s="51"/>
      <c r="D305" s="52"/>
      <c r="E305" s="9" t="s">
        <v>120</v>
      </c>
      <c r="F305" s="9" t="s">
        <v>12</v>
      </c>
      <c r="G305" s="41" t="s">
        <v>218</v>
      </c>
      <c r="H305" s="9" t="s">
        <v>162</v>
      </c>
      <c r="I305" s="9" t="s">
        <v>75</v>
      </c>
      <c r="J305" s="9" t="s">
        <v>83</v>
      </c>
      <c r="K305" s="11"/>
      <c r="L305" s="25"/>
      <c r="M305" s="11"/>
      <c r="N305" s="11"/>
    </row>
    <row r="306" spans="1:14" s="1" customFormat="1" ht="19.5" customHeight="1">
      <c r="A306" s="50" t="s">
        <v>80</v>
      </c>
      <c r="B306" s="51"/>
      <c r="C306" s="51"/>
      <c r="D306" s="52"/>
      <c r="E306" s="9" t="s">
        <v>120</v>
      </c>
      <c r="F306" s="9" t="s">
        <v>12</v>
      </c>
      <c r="G306" s="41" t="s">
        <v>218</v>
      </c>
      <c r="H306" s="9" t="s">
        <v>162</v>
      </c>
      <c r="I306" s="9" t="s">
        <v>75</v>
      </c>
      <c r="J306" s="9" t="s">
        <v>84</v>
      </c>
      <c r="K306" s="11">
        <v>10000</v>
      </c>
      <c r="L306" s="25"/>
      <c r="M306" s="11"/>
      <c r="N306" s="11"/>
    </row>
    <row r="307" spans="1:14" s="7" customFormat="1" ht="15.75" customHeight="1">
      <c r="A307" s="50" t="s">
        <v>92</v>
      </c>
      <c r="B307" s="51"/>
      <c r="C307" s="51"/>
      <c r="D307" s="52"/>
      <c r="E307" s="9" t="s">
        <v>120</v>
      </c>
      <c r="F307" s="9" t="s">
        <v>12</v>
      </c>
      <c r="G307" s="41" t="s">
        <v>218</v>
      </c>
      <c r="H307" s="9" t="s">
        <v>162</v>
      </c>
      <c r="I307" s="9" t="s">
        <v>93</v>
      </c>
      <c r="J307" s="9" t="s">
        <v>94</v>
      </c>
      <c r="K307" s="11">
        <f>K308</f>
        <v>10000</v>
      </c>
      <c r="L307" s="25"/>
      <c r="M307" s="11"/>
      <c r="N307" s="11"/>
    </row>
    <row r="308" spans="1:14" s="7" customFormat="1" ht="19.5" customHeight="1">
      <c r="A308" s="50" t="s">
        <v>102</v>
      </c>
      <c r="B308" s="51"/>
      <c r="C308" s="51"/>
      <c r="D308" s="52"/>
      <c r="E308" s="9" t="s">
        <v>120</v>
      </c>
      <c r="F308" s="9" t="s">
        <v>12</v>
      </c>
      <c r="G308" s="41" t="s">
        <v>218</v>
      </c>
      <c r="H308" s="9" t="s">
        <v>162</v>
      </c>
      <c r="I308" s="9" t="s">
        <v>103</v>
      </c>
      <c r="J308" s="9" t="s">
        <v>104</v>
      </c>
      <c r="K308" s="11">
        <f>K309</f>
        <v>10000</v>
      </c>
      <c r="L308" s="25"/>
      <c r="M308" s="11"/>
      <c r="N308" s="11"/>
    </row>
    <row r="309" spans="1:14" s="1" customFormat="1" ht="31.5" customHeight="1">
      <c r="A309" s="50" t="s">
        <v>105</v>
      </c>
      <c r="B309" s="51"/>
      <c r="C309" s="51"/>
      <c r="D309" s="52"/>
      <c r="E309" s="9" t="s">
        <v>120</v>
      </c>
      <c r="F309" s="9" t="s">
        <v>12</v>
      </c>
      <c r="G309" s="41" t="s">
        <v>218</v>
      </c>
      <c r="H309" s="9" t="s">
        <v>162</v>
      </c>
      <c r="I309" s="9" t="s">
        <v>103</v>
      </c>
      <c r="J309" s="9" t="s">
        <v>106</v>
      </c>
      <c r="K309" s="11">
        <v>10000</v>
      </c>
      <c r="L309" s="25"/>
      <c r="M309" s="11"/>
      <c r="N309" s="11"/>
    </row>
    <row r="310" spans="1:14" s="1" customFormat="1" ht="30" customHeight="1">
      <c r="A310" s="50" t="s">
        <v>107</v>
      </c>
      <c r="B310" s="51"/>
      <c r="C310" s="51"/>
      <c r="D310" s="52"/>
      <c r="E310" s="9" t="s">
        <v>120</v>
      </c>
      <c r="F310" s="9" t="s">
        <v>12</v>
      </c>
      <c r="G310" s="41" t="s">
        <v>218</v>
      </c>
      <c r="H310" s="9" t="s">
        <v>162</v>
      </c>
      <c r="I310" s="9" t="s">
        <v>103</v>
      </c>
      <c r="J310" s="9" t="s">
        <v>108</v>
      </c>
      <c r="K310" s="11"/>
      <c r="L310" s="25"/>
      <c r="M310" s="11"/>
      <c r="N310" s="11"/>
    </row>
    <row r="311" spans="1:14" s="1" customFormat="1" ht="33.75" customHeight="1">
      <c r="A311" s="50" t="s">
        <v>179</v>
      </c>
      <c r="B311" s="51"/>
      <c r="C311" s="51"/>
      <c r="D311" s="52"/>
      <c r="E311" s="9" t="s">
        <v>120</v>
      </c>
      <c r="F311" s="9" t="s">
        <v>12</v>
      </c>
      <c r="G311" s="41" t="s">
        <v>218</v>
      </c>
      <c r="H311" s="9" t="s">
        <v>162</v>
      </c>
      <c r="I311" s="9" t="s">
        <v>157</v>
      </c>
      <c r="J311" s="9" t="s">
        <v>175</v>
      </c>
      <c r="K311" s="11">
        <f>K312</f>
        <v>9000</v>
      </c>
      <c r="L311" s="25"/>
      <c r="M311" s="11"/>
      <c r="N311" s="11"/>
    </row>
    <row r="312" spans="1:14" s="7" customFormat="1" ht="15.75" customHeight="1">
      <c r="A312" s="50" t="s">
        <v>44</v>
      </c>
      <c r="B312" s="51"/>
      <c r="C312" s="51"/>
      <c r="D312" s="52"/>
      <c r="E312" s="9" t="s">
        <v>120</v>
      </c>
      <c r="F312" s="9" t="s">
        <v>12</v>
      </c>
      <c r="G312" s="41" t="s">
        <v>218</v>
      </c>
      <c r="H312" s="9" t="s">
        <v>162</v>
      </c>
      <c r="I312" s="9" t="s">
        <v>45</v>
      </c>
      <c r="J312" s="9" t="s">
        <v>46</v>
      </c>
      <c r="K312" s="11">
        <f>K314</f>
        <v>9000</v>
      </c>
      <c r="L312" s="25"/>
      <c r="M312" s="11"/>
      <c r="N312" s="11"/>
    </row>
    <row r="313" spans="1:14" s="1" customFormat="1" ht="28.5" customHeight="1">
      <c r="A313" s="50" t="s">
        <v>47</v>
      </c>
      <c r="B313" s="51"/>
      <c r="C313" s="51"/>
      <c r="D313" s="52"/>
      <c r="E313" s="9" t="s">
        <v>120</v>
      </c>
      <c r="F313" s="9" t="s">
        <v>12</v>
      </c>
      <c r="G313" s="41" t="s">
        <v>218</v>
      </c>
      <c r="H313" s="9" t="s">
        <v>162</v>
      </c>
      <c r="I313" s="9" t="s">
        <v>45</v>
      </c>
      <c r="J313" s="9" t="s">
        <v>48</v>
      </c>
      <c r="K313" s="11"/>
      <c r="L313" s="25"/>
      <c r="M313" s="11"/>
      <c r="N313" s="11"/>
    </row>
    <row r="314" spans="1:14" s="1" customFormat="1" ht="30" customHeight="1">
      <c r="A314" s="50" t="s">
        <v>49</v>
      </c>
      <c r="B314" s="51"/>
      <c r="C314" s="51"/>
      <c r="D314" s="52"/>
      <c r="E314" s="9" t="s">
        <v>120</v>
      </c>
      <c r="F314" s="9" t="s">
        <v>12</v>
      </c>
      <c r="G314" s="41" t="s">
        <v>218</v>
      </c>
      <c r="H314" s="9" t="s">
        <v>162</v>
      </c>
      <c r="I314" s="9" t="s">
        <v>45</v>
      </c>
      <c r="J314" s="9" t="s">
        <v>50</v>
      </c>
      <c r="K314" s="11">
        <v>9000</v>
      </c>
      <c r="L314" s="25"/>
      <c r="M314" s="11"/>
      <c r="N314" s="11"/>
    </row>
    <row r="315" spans="1:14" s="7" customFormat="1" ht="18" customHeight="1">
      <c r="A315" s="47" t="s">
        <v>121</v>
      </c>
      <c r="B315" s="48"/>
      <c r="C315" s="48"/>
      <c r="D315" s="49"/>
      <c r="E315" s="8" t="s">
        <v>144</v>
      </c>
      <c r="F315" s="8" t="s">
        <v>9</v>
      </c>
      <c r="G315" s="8"/>
      <c r="H315" s="8"/>
      <c r="I315" s="8" t="s">
        <v>109</v>
      </c>
      <c r="J315" s="8" t="s">
        <v>16</v>
      </c>
      <c r="K315" s="10">
        <f>K316</f>
        <v>51945.369999999995</v>
      </c>
      <c r="L315" s="24"/>
      <c r="M315" s="10"/>
      <c r="N315" s="10"/>
    </row>
    <row r="316" spans="1:14" s="7" customFormat="1" ht="15.75">
      <c r="A316" s="50" t="s">
        <v>146</v>
      </c>
      <c r="B316" s="51"/>
      <c r="C316" s="51"/>
      <c r="D316" s="52"/>
      <c r="E316" s="9" t="s">
        <v>144</v>
      </c>
      <c r="F316" s="9" t="s">
        <v>12</v>
      </c>
      <c r="G316" s="9"/>
      <c r="H316" s="9"/>
      <c r="I316" s="9" t="s">
        <v>109</v>
      </c>
      <c r="J316" s="9" t="s">
        <v>16</v>
      </c>
      <c r="K316" s="11">
        <f>K317</f>
        <v>51945.369999999995</v>
      </c>
      <c r="L316" s="25"/>
      <c r="M316" s="11"/>
      <c r="N316" s="11"/>
    </row>
    <row r="317" spans="1:14" s="7" customFormat="1" ht="48" customHeight="1">
      <c r="A317" s="50" t="s">
        <v>224</v>
      </c>
      <c r="B317" s="51"/>
      <c r="C317" s="51"/>
      <c r="D317" s="52"/>
      <c r="E317" s="9" t="s">
        <v>144</v>
      </c>
      <c r="F317" s="9" t="s">
        <v>12</v>
      </c>
      <c r="G317" s="9" t="s">
        <v>225</v>
      </c>
      <c r="H317" s="9"/>
      <c r="I317" s="9" t="s">
        <v>109</v>
      </c>
      <c r="J317" s="9" t="s">
        <v>16</v>
      </c>
      <c r="K317" s="11">
        <f>K318</f>
        <v>51945.369999999995</v>
      </c>
      <c r="L317" s="25"/>
      <c r="M317" s="11"/>
      <c r="N317" s="11"/>
    </row>
    <row r="318" spans="1:14" s="7" customFormat="1" ht="15.75">
      <c r="A318" s="50" t="s">
        <v>189</v>
      </c>
      <c r="B318" s="51"/>
      <c r="C318" s="51"/>
      <c r="D318" s="52"/>
      <c r="E318" s="9" t="s">
        <v>144</v>
      </c>
      <c r="F318" s="9" t="s">
        <v>12</v>
      </c>
      <c r="G318" s="9" t="s">
        <v>225</v>
      </c>
      <c r="H318" s="9" t="s">
        <v>110</v>
      </c>
      <c r="I318" s="9" t="s">
        <v>110</v>
      </c>
      <c r="J318" s="9" t="s">
        <v>17</v>
      </c>
      <c r="K318" s="11">
        <f>K319</f>
        <v>51945.369999999995</v>
      </c>
      <c r="L318" s="25"/>
      <c r="M318" s="11"/>
      <c r="N318" s="11"/>
    </row>
    <row r="319" spans="1:14" s="7" customFormat="1" ht="33" customHeight="1">
      <c r="A319" s="50" t="s">
        <v>174</v>
      </c>
      <c r="B319" s="51"/>
      <c r="C319" s="51"/>
      <c r="D319" s="52"/>
      <c r="E319" s="9" t="s">
        <v>144</v>
      </c>
      <c r="F319" s="9" t="s">
        <v>12</v>
      </c>
      <c r="G319" s="9" t="s">
        <v>225</v>
      </c>
      <c r="H319" s="9" t="s">
        <v>176</v>
      </c>
      <c r="I319" s="9" t="s">
        <v>109</v>
      </c>
      <c r="J319" s="9" t="s">
        <v>16</v>
      </c>
      <c r="K319" s="11">
        <f>K320+K333</f>
        <v>51945.369999999995</v>
      </c>
      <c r="L319" s="25"/>
      <c r="M319" s="11"/>
      <c r="N319" s="11"/>
    </row>
    <row r="320" spans="1:14" s="7" customFormat="1" ht="33" customHeight="1">
      <c r="A320" s="50" t="s">
        <v>178</v>
      </c>
      <c r="B320" s="51"/>
      <c r="C320" s="51"/>
      <c r="D320" s="52"/>
      <c r="E320" s="9" t="s">
        <v>144</v>
      </c>
      <c r="F320" s="9" t="s">
        <v>12</v>
      </c>
      <c r="G320" s="9" t="s">
        <v>225</v>
      </c>
      <c r="H320" s="9" t="s">
        <v>162</v>
      </c>
      <c r="I320" s="9" t="s">
        <v>157</v>
      </c>
      <c r="J320" s="9" t="s">
        <v>175</v>
      </c>
      <c r="K320" s="11">
        <f>K321+K326</f>
        <v>48945.369999999995</v>
      </c>
      <c r="L320" s="10"/>
      <c r="M320" s="10"/>
      <c r="N320" s="11"/>
    </row>
    <row r="321" spans="1:14" s="7" customFormat="1" ht="21.75" customHeight="1">
      <c r="A321" s="50" t="s">
        <v>74</v>
      </c>
      <c r="B321" s="51"/>
      <c r="C321" s="51"/>
      <c r="D321" s="52"/>
      <c r="E321" s="9" t="s">
        <v>144</v>
      </c>
      <c r="F321" s="9" t="s">
        <v>12</v>
      </c>
      <c r="G321" s="9" t="s">
        <v>225</v>
      </c>
      <c r="H321" s="9" t="s">
        <v>162</v>
      </c>
      <c r="I321" s="9" t="s">
        <v>75</v>
      </c>
      <c r="J321" s="9" t="s">
        <v>76</v>
      </c>
      <c r="K321" s="11"/>
      <c r="L321" s="10"/>
      <c r="M321" s="10"/>
      <c r="N321" s="11"/>
    </row>
    <row r="322" spans="1:14" s="7" customFormat="1" ht="21.75" customHeight="1">
      <c r="A322" s="50" t="s">
        <v>77</v>
      </c>
      <c r="B322" s="51"/>
      <c r="C322" s="51"/>
      <c r="D322" s="52"/>
      <c r="E322" s="9" t="s">
        <v>144</v>
      </c>
      <c r="F322" s="9" t="s">
        <v>12</v>
      </c>
      <c r="G322" s="9" t="s">
        <v>225</v>
      </c>
      <c r="H322" s="9" t="s">
        <v>162</v>
      </c>
      <c r="I322" s="9" t="s">
        <v>75</v>
      </c>
      <c r="J322" s="9" t="s">
        <v>81</v>
      </c>
      <c r="K322" s="11"/>
      <c r="L322" s="11"/>
      <c r="M322" s="11"/>
      <c r="N322" s="11"/>
    </row>
    <row r="323" spans="1:14" s="7" customFormat="1" ht="33" customHeight="1">
      <c r="A323" s="50" t="s">
        <v>78</v>
      </c>
      <c r="B323" s="51"/>
      <c r="C323" s="51"/>
      <c r="D323" s="52"/>
      <c r="E323" s="9" t="s">
        <v>144</v>
      </c>
      <c r="F323" s="9" t="s">
        <v>12</v>
      </c>
      <c r="G323" s="9" t="s">
        <v>225</v>
      </c>
      <c r="H323" s="9" t="s">
        <v>162</v>
      </c>
      <c r="I323" s="9" t="s">
        <v>75</v>
      </c>
      <c r="J323" s="9" t="s">
        <v>82</v>
      </c>
      <c r="K323" s="11"/>
      <c r="L323" s="11"/>
      <c r="M323" s="11"/>
      <c r="N323" s="11"/>
    </row>
    <row r="324" spans="1:14" s="7" customFormat="1" ht="33" customHeight="1">
      <c r="A324" s="50" t="s">
        <v>79</v>
      </c>
      <c r="B324" s="51"/>
      <c r="C324" s="51"/>
      <c r="D324" s="52"/>
      <c r="E324" s="9" t="s">
        <v>144</v>
      </c>
      <c r="F324" s="9" t="s">
        <v>12</v>
      </c>
      <c r="G324" s="9" t="s">
        <v>225</v>
      </c>
      <c r="H324" s="9" t="s">
        <v>162</v>
      </c>
      <c r="I324" s="9" t="s">
        <v>75</v>
      </c>
      <c r="J324" s="9" t="s">
        <v>83</v>
      </c>
      <c r="K324" s="11"/>
      <c r="L324" s="11"/>
      <c r="M324" s="11"/>
      <c r="N324" s="11"/>
    </row>
    <row r="325" spans="1:14" s="7" customFormat="1" ht="21.75" customHeight="1">
      <c r="A325" s="50" t="s">
        <v>80</v>
      </c>
      <c r="B325" s="51"/>
      <c r="C325" s="51"/>
      <c r="D325" s="52"/>
      <c r="E325" s="9" t="s">
        <v>144</v>
      </c>
      <c r="F325" s="9" t="s">
        <v>12</v>
      </c>
      <c r="G325" s="9" t="s">
        <v>225</v>
      </c>
      <c r="H325" s="9" t="s">
        <v>162</v>
      </c>
      <c r="I325" s="9" t="s">
        <v>75</v>
      </c>
      <c r="J325" s="9" t="s">
        <v>84</v>
      </c>
      <c r="K325" s="11"/>
      <c r="L325" s="11"/>
      <c r="M325" s="11"/>
      <c r="N325" s="11"/>
    </row>
    <row r="326" spans="1:14" s="7" customFormat="1" ht="23.25" customHeight="1">
      <c r="A326" s="50" t="s">
        <v>92</v>
      </c>
      <c r="B326" s="51"/>
      <c r="C326" s="51"/>
      <c r="D326" s="52"/>
      <c r="E326" s="9" t="s">
        <v>144</v>
      </c>
      <c r="F326" s="9" t="s">
        <v>12</v>
      </c>
      <c r="G326" s="9" t="s">
        <v>225</v>
      </c>
      <c r="H326" s="9" t="s">
        <v>162</v>
      </c>
      <c r="I326" s="9" t="s">
        <v>93</v>
      </c>
      <c r="J326" s="9" t="s">
        <v>94</v>
      </c>
      <c r="K326" s="11">
        <f>K327+K330</f>
        <v>48945.369999999995</v>
      </c>
      <c r="L326" s="10"/>
      <c r="M326" s="10"/>
      <c r="N326" s="11"/>
    </row>
    <row r="327" spans="1:14" s="7" customFormat="1" ht="21" customHeight="1">
      <c r="A327" s="50" t="s">
        <v>95</v>
      </c>
      <c r="B327" s="51"/>
      <c r="C327" s="51"/>
      <c r="D327" s="52"/>
      <c r="E327" s="9" t="s">
        <v>144</v>
      </c>
      <c r="F327" s="9" t="s">
        <v>12</v>
      </c>
      <c r="G327" s="9" t="s">
        <v>225</v>
      </c>
      <c r="H327" s="9" t="s">
        <v>162</v>
      </c>
      <c r="I327" s="9" t="s">
        <v>96</v>
      </c>
      <c r="J327" s="9" t="s">
        <v>97</v>
      </c>
      <c r="K327" s="11">
        <f>K329</f>
        <v>22000</v>
      </c>
      <c r="L327" s="10"/>
      <c r="M327" s="10"/>
      <c r="N327" s="11"/>
    </row>
    <row r="328" spans="1:14" s="7" customFormat="1" ht="33" customHeight="1">
      <c r="A328" s="50" t="s">
        <v>100</v>
      </c>
      <c r="B328" s="51"/>
      <c r="C328" s="51"/>
      <c r="D328" s="52"/>
      <c r="E328" s="9" t="s">
        <v>144</v>
      </c>
      <c r="F328" s="9" t="s">
        <v>12</v>
      </c>
      <c r="G328" s="9" t="s">
        <v>225</v>
      </c>
      <c r="H328" s="9" t="s">
        <v>162</v>
      </c>
      <c r="I328" s="9" t="s">
        <v>96</v>
      </c>
      <c r="J328" s="9" t="s">
        <v>101</v>
      </c>
      <c r="K328" s="11"/>
      <c r="L328" s="11"/>
      <c r="M328" s="11"/>
      <c r="N328" s="11"/>
    </row>
    <row r="329" spans="1:14" s="7" customFormat="1" ht="32.25" customHeight="1">
      <c r="A329" s="50" t="s">
        <v>98</v>
      </c>
      <c r="B329" s="51"/>
      <c r="C329" s="51"/>
      <c r="D329" s="52"/>
      <c r="E329" s="9" t="s">
        <v>144</v>
      </c>
      <c r="F329" s="9" t="s">
        <v>12</v>
      </c>
      <c r="G329" s="9" t="s">
        <v>225</v>
      </c>
      <c r="H329" s="9" t="s">
        <v>162</v>
      </c>
      <c r="I329" s="9" t="s">
        <v>96</v>
      </c>
      <c r="J329" s="9" t="s">
        <v>99</v>
      </c>
      <c r="K329" s="11">
        <v>22000</v>
      </c>
      <c r="L329" s="11"/>
      <c r="M329" s="11"/>
      <c r="N329" s="11"/>
    </row>
    <row r="330" spans="1:14" s="7" customFormat="1" ht="23.25" customHeight="1">
      <c r="A330" s="50" t="s">
        <v>102</v>
      </c>
      <c r="B330" s="51"/>
      <c r="C330" s="51"/>
      <c r="D330" s="52"/>
      <c r="E330" s="9" t="s">
        <v>144</v>
      </c>
      <c r="F330" s="9" t="s">
        <v>12</v>
      </c>
      <c r="G330" s="9" t="s">
        <v>225</v>
      </c>
      <c r="H330" s="9" t="s">
        <v>162</v>
      </c>
      <c r="I330" s="9" t="s">
        <v>103</v>
      </c>
      <c r="J330" s="9" t="s">
        <v>104</v>
      </c>
      <c r="K330" s="11">
        <f>K331</f>
        <v>26945.37</v>
      </c>
      <c r="L330" s="10"/>
      <c r="M330" s="10"/>
      <c r="N330" s="11"/>
    </row>
    <row r="331" spans="1:14" s="7" customFormat="1" ht="33" customHeight="1">
      <c r="A331" s="50" t="s">
        <v>105</v>
      </c>
      <c r="B331" s="51"/>
      <c r="C331" s="51"/>
      <c r="D331" s="52"/>
      <c r="E331" s="9" t="s">
        <v>144</v>
      </c>
      <c r="F331" s="9" t="s">
        <v>12</v>
      </c>
      <c r="G331" s="9" t="s">
        <v>225</v>
      </c>
      <c r="H331" s="9" t="s">
        <v>162</v>
      </c>
      <c r="I331" s="9" t="s">
        <v>103</v>
      </c>
      <c r="J331" s="9" t="s">
        <v>106</v>
      </c>
      <c r="K331" s="11">
        <v>26945.37</v>
      </c>
      <c r="L331" s="11"/>
      <c r="M331" s="11"/>
      <c r="N331" s="11"/>
    </row>
    <row r="332" spans="1:14" s="7" customFormat="1" ht="33" customHeight="1">
      <c r="A332" s="50" t="s">
        <v>107</v>
      </c>
      <c r="B332" s="51"/>
      <c r="C332" s="51"/>
      <c r="D332" s="52"/>
      <c r="E332" s="9" t="s">
        <v>144</v>
      </c>
      <c r="F332" s="9" t="s">
        <v>12</v>
      </c>
      <c r="G332" s="9" t="s">
        <v>225</v>
      </c>
      <c r="H332" s="9" t="s">
        <v>162</v>
      </c>
      <c r="I332" s="9" t="s">
        <v>103</v>
      </c>
      <c r="J332" s="9" t="s">
        <v>108</v>
      </c>
      <c r="K332" s="11"/>
      <c r="L332" s="11"/>
      <c r="M332" s="11"/>
      <c r="N332" s="11"/>
    </row>
    <row r="333" spans="1:14" s="7" customFormat="1" ht="33" customHeight="1">
      <c r="A333" s="50" t="s">
        <v>179</v>
      </c>
      <c r="B333" s="51"/>
      <c r="C333" s="51"/>
      <c r="D333" s="52"/>
      <c r="E333" s="9" t="s">
        <v>144</v>
      </c>
      <c r="F333" s="9" t="s">
        <v>12</v>
      </c>
      <c r="G333" s="9" t="s">
        <v>225</v>
      </c>
      <c r="H333" s="9" t="s">
        <v>162</v>
      </c>
      <c r="I333" s="9" t="s">
        <v>157</v>
      </c>
      <c r="J333" s="9" t="s">
        <v>175</v>
      </c>
      <c r="K333" s="11">
        <f>K334</f>
        <v>3000</v>
      </c>
      <c r="L333" s="11"/>
      <c r="M333" s="11"/>
      <c r="N333" s="11"/>
    </row>
    <row r="334" spans="1:14" s="1" customFormat="1" ht="15.75">
      <c r="A334" s="50" t="s">
        <v>85</v>
      </c>
      <c r="B334" s="51"/>
      <c r="C334" s="51"/>
      <c r="D334" s="52"/>
      <c r="E334" s="9" t="s">
        <v>144</v>
      </c>
      <c r="F334" s="9" t="s">
        <v>12</v>
      </c>
      <c r="G334" s="9" t="s">
        <v>225</v>
      </c>
      <c r="H334" s="9" t="s">
        <v>162</v>
      </c>
      <c r="I334" s="9" t="s">
        <v>86</v>
      </c>
      <c r="J334" s="9" t="s">
        <v>87</v>
      </c>
      <c r="K334" s="11">
        <f>K336</f>
        <v>3000</v>
      </c>
      <c r="L334" s="11"/>
      <c r="M334" s="11"/>
      <c r="N334" s="11"/>
    </row>
    <row r="335" spans="1:14" s="7" customFormat="1" ht="19.5" customHeight="1">
      <c r="A335" s="50" t="s">
        <v>88</v>
      </c>
      <c r="B335" s="51"/>
      <c r="C335" s="51"/>
      <c r="D335" s="52"/>
      <c r="E335" s="9" t="s">
        <v>144</v>
      </c>
      <c r="F335" s="9" t="s">
        <v>12</v>
      </c>
      <c r="G335" s="9" t="s">
        <v>225</v>
      </c>
      <c r="H335" s="9" t="s">
        <v>162</v>
      </c>
      <c r="I335" s="9" t="s">
        <v>86</v>
      </c>
      <c r="J335" s="9" t="s">
        <v>90</v>
      </c>
      <c r="K335" s="11"/>
      <c r="L335" s="11"/>
      <c r="M335" s="11"/>
      <c r="N335" s="11"/>
    </row>
    <row r="336" spans="1:14" s="7" customFormat="1" ht="19.5" customHeight="1">
      <c r="A336" s="50" t="s">
        <v>89</v>
      </c>
      <c r="B336" s="51"/>
      <c r="C336" s="51"/>
      <c r="D336" s="52"/>
      <c r="E336" s="9" t="s">
        <v>144</v>
      </c>
      <c r="F336" s="9" t="s">
        <v>12</v>
      </c>
      <c r="G336" s="9" t="s">
        <v>225</v>
      </c>
      <c r="H336" s="9" t="s">
        <v>162</v>
      </c>
      <c r="I336" s="9" t="s">
        <v>86</v>
      </c>
      <c r="J336" s="9" t="s">
        <v>91</v>
      </c>
      <c r="K336" s="11">
        <v>3000</v>
      </c>
      <c r="L336" s="11"/>
      <c r="M336" s="11"/>
      <c r="N336" s="11"/>
    </row>
    <row r="337" spans="1:14" s="7" customFormat="1" ht="51.75" customHeight="1">
      <c r="A337" s="47" t="s">
        <v>147</v>
      </c>
      <c r="B337" s="48"/>
      <c r="C337" s="48"/>
      <c r="D337" s="49"/>
      <c r="E337" s="8" t="s">
        <v>113</v>
      </c>
      <c r="F337" s="8" t="s">
        <v>9</v>
      </c>
      <c r="G337" s="8"/>
      <c r="H337" s="8"/>
      <c r="I337" s="8" t="s">
        <v>109</v>
      </c>
      <c r="J337" s="8" t="s">
        <v>16</v>
      </c>
      <c r="K337" s="10">
        <f>SUM(K338)</f>
        <v>266614</v>
      </c>
      <c r="L337" s="24"/>
      <c r="M337" s="10"/>
      <c r="N337" s="10"/>
    </row>
    <row r="338" spans="1:14" s="7" customFormat="1" ht="19.5" customHeight="1">
      <c r="A338" s="50" t="s">
        <v>148</v>
      </c>
      <c r="B338" s="51"/>
      <c r="C338" s="51"/>
      <c r="D338" s="52"/>
      <c r="E338" s="9" t="s">
        <v>113</v>
      </c>
      <c r="F338" s="9" t="s">
        <v>116</v>
      </c>
      <c r="G338" s="9"/>
      <c r="H338" s="9"/>
      <c r="I338" s="9" t="s">
        <v>109</v>
      </c>
      <c r="J338" s="9" t="s">
        <v>16</v>
      </c>
      <c r="K338" s="11">
        <v>266614</v>
      </c>
      <c r="L338" s="25"/>
      <c r="M338" s="11"/>
      <c r="N338" s="11"/>
    </row>
    <row r="339" spans="1:14" s="7" customFormat="1" ht="79.5" customHeight="1">
      <c r="A339" s="50" t="s">
        <v>226</v>
      </c>
      <c r="B339" s="51"/>
      <c r="C339" s="51"/>
      <c r="D339" s="52"/>
      <c r="E339" s="9" t="s">
        <v>113</v>
      </c>
      <c r="F339" s="9" t="s">
        <v>116</v>
      </c>
      <c r="G339" s="9" t="s">
        <v>228</v>
      </c>
      <c r="H339" s="9"/>
      <c r="I339" s="9" t="s">
        <v>109</v>
      </c>
      <c r="J339" s="9" t="s">
        <v>16</v>
      </c>
      <c r="K339" s="11">
        <v>266614</v>
      </c>
      <c r="L339" s="25"/>
      <c r="M339" s="11"/>
      <c r="N339" s="11"/>
    </row>
    <row r="340" spans="1:14" s="7" customFormat="1" ht="16.5" customHeight="1">
      <c r="A340" s="50" t="s">
        <v>227</v>
      </c>
      <c r="B340" s="51"/>
      <c r="C340" s="51"/>
      <c r="D340" s="52"/>
      <c r="E340" s="9" t="s">
        <v>113</v>
      </c>
      <c r="F340" s="9" t="s">
        <v>116</v>
      </c>
      <c r="G340" s="9" t="s">
        <v>228</v>
      </c>
      <c r="H340" s="9" t="s">
        <v>229</v>
      </c>
      <c r="I340" s="9" t="s">
        <v>110</v>
      </c>
      <c r="J340" s="9" t="s">
        <v>17</v>
      </c>
      <c r="K340" s="11">
        <f>SUM(K342)</f>
        <v>265508</v>
      </c>
      <c r="L340" s="25"/>
      <c r="M340" s="11"/>
      <c r="N340" s="11"/>
    </row>
    <row r="341" spans="1:14" s="7" customFormat="1" ht="18.75" customHeight="1">
      <c r="A341" s="50" t="s">
        <v>231</v>
      </c>
      <c r="B341" s="51"/>
      <c r="C341" s="51"/>
      <c r="D341" s="52"/>
      <c r="E341" s="9" t="s">
        <v>113</v>
      </c>
      <c r="F341" s="9" t="s">
        <v>116</v>
      </c>
      <c r="G341" s="9" t="s">
        <v>228</v>
      </c>
      <c r="H341" s="9" t="s">
        <v>230</v>
      </c>
      <c r="I341" s="9" t="s">
        <v>109</v>
      </c>
      <c r="J341" s="9" t="s">
        <v>16</v>
      </c>
      <c r="K341" s="11">
        <f>SUM(K342)</f>
        <v>265508</v>
      </c>
      <c r="L341" s="25"/>
      <c r="M341" s="11"/>
      <c r="N341" s="11"/>
    </row>
    <row r="342" spans="1:14" s="7" customFormat="1" ht="20.25" customHeight="1">
      <c r="A342" s="50" t="s">
        <v>122</v>
      </c>
      <c r="B342" s="51"/>
      <c r="C342" s="51"/>
      <c r="D342" s="52"/>
      <c r="E342" s="9" t="s">
        <v>113</v>
      </c>
      <c r="F342" s="9" t="s">
        <v>116</v>
      </c>
      <c r="G342" s="9" t="s">
        <v>228</v>
      </c>
      <c r="H342" s="9" t="s">
        <v>230</v>
      </c>
      <c r="I342" s="9" t="s">
        <v>123</v>
      </c>
      <c r="J342" s="9" t="s">
        <v>124</v>
      </c>
      <c r="K342" s="11">
        <f>K343+K344+K345+K346+K347+K348</f>
        <v>265508</v>
      </c>
      <c r="L342" s="25"/>
      <c r="M342" s="11"/>
      <c r="N342" s="11"/>
    </row>
    <row r="343" spans="1:14" s="1" customFormat="1" ht="20.25" customHeight="1">
      <c r="A343" s="50" t="s">
        <v>122</v>
      </c>
      <c r="B343" s="51"/>
      <c r="C343" s="51"/>
      <c r="D343" s="52"/>
      <c r="E343" s="9" t="s">
        <v>113</v>
      </c>
      <c r="F343" s="9" t="s">
        <v>116</v>
      </c>
      <c r="G343" s="9" t="s">
        <v>232</v>
      </c>
      <c r="H343" s="9" t="s">
        <v>230</v>
      </c>
      <c r="I343" s="9" t="s">
        <v>123</v>
      </c>
      <c r="J343" s="9" t="s">
        <v>138</v>
      </c>
      <c r="K343" s="11">
        <v>88230.65</v>
      </c>
      <c r="L343" s="11"/>
      <c r="M343" s="11"/>
      <c r="N343" s="11"/>
    </row>
    <row r="344" spans="1:14" s="1" customFormat="1" ht="20.25" customHeight="1">
      <c r="A344" s="50" t="s">
        <v>122</v>
      </c>
      <c r="B344" s="51"/>
      <c r="C344" s="51"/>
      <c r="D344" s="52"/>
      <c r="E344" s="9" t="s">
        <v>113</v>
      </c>
      <c r="F344" s="9" t="s">
        <v>116</v>
      </c>
      <c r="G344" s="9" t="s">
        <v>233</v>
      </c>
      <c r="H344" s="9" t="s">
        <v>230</v>
      </c>
      <c r="I344" s="9" t="s">
        <v>123</v>
      </c>
      <c r="J344" s="9" t="s">
        <v>139</v>
      </c>
      <c r="K344" s="11">
        <v>74116.45</v>
      </c>
      <c r="L344" s="11"/>
      <c r="M344" s="11"/>
      <c r="N344" s="11"/>
    </row>
    <row r="345" spans="1:14" s="1" customFormat="1" ht="20.25" customHeight="1">
      <c r="A345" s="50" t="s">
        <v>122</v>
      </c>
      <c r="B345" s="51"/>
      <c r="C345" s="51"/>
      <c r="D345" s="52"/>
      <c r="E345" s="9" t="s">
        <v>113</v>
      </c>
      <c r="F345" s="9" t="s">
        <v>116</v>
      </c>
      <c r="G345" s="9" t="s">
        <v>236</v>
      </c>
      <c r="H345" s="9" t="s">
        <v>230</v>
      </c>
      <c r="I345" s="9" t="s">
        <v>123</v>
      </c>
      <c r="J345" s="9" t="s">
        <v>140</v>
      </c>
      <c r="K345" s="11">
        <v>3659.9</v>
      </c>
      <c r="L345" s="11"/>
      <c r="M345" s="11"/>
      <c r="N345" s="11"/>
    </row>
    <row r="346" spans="1:14" s="1" customFormat="1" ht="20.25" customHeight="1">
      <c r="A346" s="50" t="s">
        <v>122</v>
      </c>
      <c r="B346" s="51"/>
      <c r="C346" s="51"/>
      <c r="D346" s="52"/>
      <c r="E346" s="9" t="s">
        <v>113</v>
      </c>
      <c r="F346" s="9" t="s">
        <v>116</v>
      </c>
      <c r="G346" s="9" t="s">
        <v>237</v>
      </c>
      <c r="H346" s="9" t="s">
        <v>230</v>
      </c>
      <c r="I346" s="9" t="s">
        <v>123</v>
      </c>
      <c r="J346" s="9" t="s">
        <v>141</v>
      </c>
      <c r="K346" s="11">
        <v>29670</v>
      </c>
      <c r="L346" s="11"/>
      <c r="M346" s="11"/>
      <c r="N346" s="11"/>
    </row>
    <row r="347" spans="1:14" s="1" customFormat="1" ht="20.25" customHeight="1">
      <c r="A347" s="50" t="s">
        <v>122</v>
      </c>
      <c r="B347" s="51"/>
      <c r="C347" s="51"/>
      <c r="D347" s="52"/>
      <c r="E347" s="9" t="s">
        <v>113</v>
      </c>
      <c r="F347" s="9" t="s">
        <v>116</v>
      </c>
      <c r="G347" s="9" t="s">
        <v>235</v>
      </c>
      <c r="H347" s="9" t="s">
        <v>230</v>
      </c>
      <c r="I347" s="9" t="s">
        <v>123</v>
      </c>
      <c r="J347" s="9" t="s">
        <v>155</v>
      </c>
      <c r="K347" s="11">
        <v>22035</v>
      </c>
      <c r="L347" s="11"/>
      <c r="M347" s="11"/>
      <c r="N347" s="11"/>
    </row>
    <row r="348" spans="1:14" s="1" customFormat="1" ht="20.25" customHeight="1">
      <c r="A348" s="50" t="s">
        <v>122</v>
      </c>
      <c r="B348" s="51"/>
      <c r="C348" s="51"/>
      <c r="D348" s="52"/>
      <c r="E348" s="9" t="s">
        <v>113</v>
      </c>
      <c r="F348" s="9" t="s">
        <v>116</v>
      </c>
      <c r="G348" s="9" t="s">
        <v>234</v>
      </c>
      <c r="H348" s="9" t="s">
        <v>230</v>
      </c>
      <c r="I348" s="9" t="s">
        <v>123</v>
      </c>
      <c r="J348" s="43">
        <v>25120</v>
      </c>
      <c r="K348" s="31">
        <v>47796</v>
      </c>
      <c r="L348" s="31"/>
      <c r="M348" s="44"/>
      <c r="N348" s="31"/>
    </row>
    <row r="350" spans="1:15" s="1" customFormat="1" ht="15.75">
      <c r="A350" s="55" t="s">
        <v>136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</row>
  </sheetData>
  <sheetProtection/>
  <mergeCells count="318">
    <mergeCell ref="A171:D171"/>
    <mergeCell ref="A172:D172"/>
    <mergeCell ref="A173:D173"/>
    <mergeCell ref="A174:D174"/>
    <mergeCell ref="A248:D248"/>
    <mergeCell ref="A245:D245"/>
    <mergeCell ref="A71:D71"/>
    <mergeCell ref="A254:D254"/>
    <mergeCell ref="A253:D253"/>
    <mergeCell ref="A252:D252"/>
    <mergeCell ref="A251:D251"/>
    <mergeCell ref="A250:D250"/>
    <mergeCell ref="A249:D249"/>
    <mergeCell ref="A241:D241"/>
    <mergeCell ref="A243:D243"/>
    <mergeCell ref="A244:D244"/>
    <mergeCell ref="A247:D247"/>
    <mergeCell ref="A246:D246"/>
    <mergeCell ref="A238:D238"/>
    <mergeCell ref="A239:D239"/>
    <mergeCell ref="A223:D223"/>
    <mergeCell ref="A242:D242"/>
    <mergeCell ref="A236:D236"/>
    <mergeCell ref="A230:D230"/>
    <mergeCell ref="A231:D231"/>
    <mergeCell ref="A237:D237"/>
    <mergeCell ref="A122:D122"/>
    <mergeCell ref="A123:D123"/>
    <mergeCell ref="A219:D219"/>
    <mergeCell ref="A220:D220"/>
    <mergeCell ref="A226:D226"/>
    <mergeCell ref="A234:D234"/>
    <mergeCell ref="A233:D233"/>
    <mergeCell ref="A199:D199"/>
    <mergeCell ref="A203:D203"/>
    <mergeCell ref="A176:D176"/>
    <mergeCell ref="N40:N41"/>
    <mergeCell ref="A40:D41"/>
    <mergeCell ref="E40:I40"/>
    <mergeCell ref="J40:J41"/>
    <mergeCell ref="K40:K41"/>
    <mergeCell ref="L40:L41"/>
    <mergeCell ref="M40:M41"/>
    <mergeCell ref="A347:D347"/>
    <mergeCell ref="A346:D346"/>
    <mergeCell ref="A334:D334"/>
    <mergeCell ref="A336:D336"/>
    <mergeCell ref="A335:D335"/>
    <mergeCell ref="A342:D342"/>
    <mergeCell ref="A337:D337"/>
    <mergeCell ref="A339:D339"/>
    <mergeCell ref="A340:D340"/>
    <mergeCell ref="A341:D341"/>
    <mergeCell ref="A282:D282"/>
    <mergeCell ref="A283:D283"/>
    <mergeCell ref="A294:D294"/>
    <mergeCell ref="A288:D288"/>
    <mergeCell ref="A293:D293"/>
    <mergeCell ref="A285:D285"/>
    <mergeCell ref="A290:D290"/>
    <mergeCell ref="A286:D286"/>
    <mergeCell ref="A289:D289"/>
    <mergeCell ref="A292:D292"/>
    <mergeCell ref="A264:D264"/>
    <mergeCell ref="A272:D272"/>
    <mergeCell ref="A260:D260"/>
    <mergeCell ref="A261:D261"/>
    <mergeCell ref="A262:D262"/>
    <mergeCell ref="A263:D263"/>
    <mergeCell ref="A270:D270"/>
    <mergeCell ref="A265:D265"/>
    <mergeCell ref="A271:D271"/>
    <mergeCell ref="A117:D117"/>
    <mergeCell ref="A107:D107"/>
    <mergeCell ref="A255:D255"/>
    <mergeCell ref="A256:D256"/>
    <mergeCell ref="A258:D258"/>
    <mergeCell ref="A259:D259"/>
    <mergeCell ref="A235:D235"/>
    <mergeCell ref="A121:D121"/>
    <mergeCell ref="A118:D118"/>
    <mergeCell ref="A119:D119"/>
    <mergeCell ref="A82:D82"/>
    <mergeCell ref="A87:D87"/>
    <mergeCell ref="A83:D83"/>
    <mergeCell ref="A84:D84"/>
    <mergeCell ref="A85:D85"/>
    <mergeCell ref="A86:D86"/>
    <mergeCell ref="A53:D53"/>
    <mergeCell ref="A64:D64"/>
    <mergeCell ref="A59:D59"/>
    <mergeCell ref="A80:D80"/>
    <mergeCell ref="A69:D69"/>
    <mergeCell ref="A70:D70"/>
    <mergeCell ref="A76:D76"/>
    <mergeCell ref="A75:D75"/>
    <mergeCell ref="A68:D68"/>
    <mergeCell ref="A57:D57"/>
    <mergeCell ref="A42:D42"/>
    <mergeCell ref="A43:D43"/>
    <mergeCell ref="A52:D52"/>
    <mergeCell ref="A48:D48"/>
    <mergeCell ref="A49:D49"/>
    <mergeCell ref="A44:D44"/>
    <mergeCell ref="A51:D51"/>
    <mergeCell ref="A54:D54"/>
    <mergeCell ref="A55:D55"/>
    <mergeCell ref="A56:D56"/>
    <mergeCell ref="A60:D60"/>
    <mergeCell ref="A61:D61"/>
    <mergeCell ref="A62:D62"/>
    <mergeCell ref="A63:D63"/>
    <mergeCell ref="A58:D58"/>
    <mergeCell ref="A103:D103"/>
    <mergeCell ref="A47:D47"/>
    <mergeCell ref="A45:D45"/>
    <mergeCell ref="A46:D46"/>
    <mergeCell ref="A50:D50"/>
    <mergeCell ref="A73:D73"/>
    <mergeCell ref="A74:D74"/>
    <mergeCell ref="A65:D65"/>
    <mergeCell ref="A66:D66"/>
    <mergeCell ref="A67:D67"/>
    <mergeCell ref="A72:D72"/>
    <mergeCell ref="A100:D100"/>
    <mergeCell ref="A77:D77"/>
    <mergeCell ref="A97:D97"/>
    <mergeCell ref="A79:D79"/>
    <mergeCell ref="A81:D81"/>
    <mergeCell ref="A88:D88"/>
    <mergeCell ref="A95:D95"/>
    <mergeCell ref="A113:D113"/>
    <mergeCell ref="A114:D114"/>
    <mergeCell ref="A218:D218"/>
    <mergeCell ref="A217:D217"/>
    <mergeCell ref="A126:D126"/>
    <mergeCell ref="A124:D124"/>
    <mergeCell ref="A125:D125"/>
    <mergeCell ref="A128:D128"/>
    <mergeCell ref="A115:D115"/>
    <mergeCell ref="A116:D116"/>
    <mergeCell ref="A177:D177"/>
    <mergeCell ref="A147:D147"/>
    <mergeCell ref="A134:D134"/>
    <mergeCell ref="A131:D131"/>
    <mergeCell ref="A132:D132"/>
    <mergeCell ref="A127:D127"/>
    <mergeCell ref="A164:D164"/>
    <mergeCell ref="A163:D163"/>
    <mergeCell ref="A155:D155"/>
    <mergeCell ref="A133:D133"/>
    <mergeCell ref="A189:D189"/>
    <mergeCell ref="A187:D187"/>
    <mergeCell ref="A188:D188"/>
    <mergeCell ref="A229:D229"/>
    <mergeCell ref="A227:D227"/>
    <mergeCell ref="A215:D215"/>
    <mergeCell ref="A214:D214"/>
    <mergeCell ref="A193:D193"/>
    <mergeCell ref="A191:D191"/>
    <mergeCell ref="A192:D192"/>
    <mergeCell ref="A204:D204"/>
    <mergeCell ref="A205:D205"/>
    <mergeCell ref="A206:D206"/>
    <mergeCell ref="A194:D194"/>
    <mergeCell ref="A198:D198"/>
    <mergeCell ref="A228:D228"/>
    <mergeCell ref="A222:D222"/>
    <mergeCell ref="A225:D225"/>
    <mergeCell ref="A221:D221"/>
    <mergeCell ref="A224:D224"/>
    <mergeCell ref="A129:D129"/>
    <mergeCell ref="A130:D130"/>
    <mergeCell ref="A175:D175"/>
    <mergeCell ref="A186:D186"/>
    <mergeCell ref="A181:D181"/>
    <mergeCell ref="A183:D183"/>
    <mergeCell ref="A184:D184"/>
    <mergeCell ref="A185:D185"/>
    <mergeCell ref="A182:D182"/>
    <mergeCell ref="A141:D141"/>
    <mergeCell ref="A350:O350"/>
    <mergeCell ref="A209:D209"/>
    <mergeCell ref="A210:D210"/>
    <mergeCell ref="A211:D211"/>
    <mergeCell ref="A279:D279"/>
    <mergeCell ref="A257:D257"/>
    <mergeCell ref="A232:D232"/>
    <mergeCell ref="A240:D240"/>
    <mergeCell ref="A213:D213"/>
    <mergeCell ref="A277:D277"/>
    <mergeCell ref="A275:D275"/>
    <mergeCell ref="A287:D287"/>
    <mergeCell ref="A269:D269"/>
    <mergeCell ref="A276:D276"/>
    <mergeCell ref="A278:D278"/>
    <mergeCell ref="A273:D273"/>
    <mergeCell ref="A274:D274"/>
    <mergeCell ref="A284:D284"/>
    <mergeCell ref="A280:D280"/>
    <mergeCell ref="A281:D281"/>
    <mergeCell ref="A90:D90"/>
    <mergeCell ref="A91:D91"/>
    <mergeCell ref="A200:D200"/>
    <mergeCell ref="A208:D208"/>
    <mergeCell ref="A207:D207"/>
    <mergeCell ref="A201:D201"/>
    <mergeCell ref="A202:D202"/>
    <mergeCell ref="A195:D195"/>
    <mergeCell ref="A190:D190"/>
    <mergeCell ref="A180:D180"/>
    <mergeCell ref="A297:D297"/>
    <mergeCell ref="A291:D291"/>
    <mergeCell ref="A15:O15"/>
    <mergeCell ref="A17:O17"/>
    <mergeCell ref="A16:O16"/>
    <mergeCell ref="A212:D212"/>
    <mergeCell ref="A196:D196"/>
    <mergeCell ref="A197:D197"/>
    <mergeCell ref="A78:D78"/>
    <mergeCell ref="A89:D89"/>
    <mergeCell ref="A295:D295"/>
    <mergeCell ref="A348:D348"/>
    <mergeCell ref="A345:D345"/>
    <mergeCell ref="A344:D344"/>
    <mergeCell ref="A343:D343"/>
    <mergeCell ref="A311:D311"/>
    <mergeCell ref="A312:D312"/>
    <mergeCell ref="A313:D313"/>
    <mergeCell ref="A314:D314"/>
    <mergeCell ref="A315:D315"/>
    <mergeCell ref="A338:D338"/>
    <mergeCell ref="A333:D333"/>
    <mergeCell ref="A318:D318"/>
    <mergeCell ref="A319:D319"/>
    <mergeCell ref="A321:D321"/>
    <mergeCell ref="A325:D325"/>
    <mergeCell ref="A324:D324"/>
    <mergeCell ref="A323:D323"/>
    <mergeCell ref="A322:D322"/>
    <mergeCell ref="A317:D317"/>
    <mergeCell ref="A316:D316"/>
    <mergeCell ref="A332:D332"/>
    <mergeCell ref="A331:D331"/>
    <mergeCell ref="A330:D330"/>
    <mergeCell ref="A329:D329"/>
    <mergeCell ref="A328:D328"/>
    <mergeCell ref="A327:D327"/>
    <mergeCell ref="A326:D326"/>
    <mergeCell ref="A320:D320"/>
    <mergeCell ref="A92:D92"/>
    <mergeCell ref="A307:D307"/>
    <mergeCell ref="A120:D120"/>
    <mergeCell ref="A93:D93"/>
    <mergeCell ref="A94:D94"/>
    <mergeCell ref="A266:D266"/>
    <mergeCell ref="A267:D267"/>
    <mergeCell ref="A106:D106"/>
    <mergeCell ref="A296:D296"/>
    <mergeCell ref="A300:D300"/>
    <mergeCell ref="A140:D140"/>
    <mergeCell ref="A308:D308"/>
    <mergeCell ref="A309:D309"/>
    <mergeCell ref="A144:D144"/>
    <mergeCell ref="A158:D158"/>
    <mergeCell ref="A157:D157"/>
    <mergeCell ref="A156:D156"/>
    <mergeCell ref="A216:D216"/>
    <mergeCell ref="A142:D142"/>
    <mergeCell ref="A145:D145"/>
    <mergeCell ref="A310:D310"/>
    <mergeCell ref="A268:D268"/>
    <mergeCell ref="A305:D305"/>
    <mergeCell ref="A306:D306"/>
    <mergeCell ref="A304:D304"/>
    <mergeCell ref="A303:D303"/>
    <mergeCell ref="A298:D298"/>
    <mergeCell ref="A299:D299"/>
    <mergeCell ref="A302:D302"/>
    <mergeCell ref="A301:D301"/>
    <mergeCell ref="A96:D96"/>
    <mergeCell ref="A101:D101"/>
    <mergeCell ref="A112:D112"/>
    <mergeCell ref="A108:D108"/>
    <mergeCell ref="A109:D109"/>
    <mergeCell ref="A98:D98"/>
    <mergeCell ref="A99:D99"/>
    <mergeCell ref="A104:D104"/>
    <mergeCell ref="A105:D105"/>
    <mergeCell ref="A102:D102"/>
    <mergeCell ref="A139:D139"/>
    <mergeCell ref="A138:D138"/>
    <mergeCell ref="A170:D170"/>
    <mergeCell ref="A169:D169"/>
    <mergeCell ref="A168:D168"/>
    <mergeCell ref="A167:D167"/>
    <mergeCell ref="A166:D166"/>
    <mergeCell ref="A165:D165"/>
    <mergeCell ref="A143:D143"/>
    <mergeCell ref="A150:D150"/>
    <mergeCell ref="A159:D159"/>
    <mergeCell ref="A149:D149"/>
    <mergeCell ref="A146:D146"/>
    <mergeCell ref="A148:D148"/>
    <mergeCell ref="A154:D154"/>
    <mergeCell ref="A153:D153"/>
    <mergeCell ref="A152:D152"/>
    <mergeCell ref="A151:D151"/>
    <mergeCell ref="A110:D110"/>
    <mergeCell ref="A111:D111"/>
    <mergeCell ref="A162:D162"/>
    <mergeCell ref="A178:D178"/>
    <mergeCell ref="A179:D179"/>
    <mergeCell ref="A136:D136"/>
    <mergeCell ref="A135:D135"/>
    <mergeCell ref="A137:D137"/>
    <mergeCell ref="A161:D161"/>
    <mergeCell ref="A160:D16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3" r:id="rId1"/>
  <rowBreaks count="6" manualBreakCount="6">
    <brk id="39" max="13" man="1"/>
    <brk id="56" max="13" man="1"/>
    <brk id="76" max="13" man="1"/>
    <brk id="101" max="13" man="1"/>
    <brk id="129" max="13" man="1"/>
    <brk id="28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2015-08-14T03:11:25Z</cp:lastPrinted>
  <dcterms:created xsi:type="dcterms:W3CDTF">1996-10-08T23:32:33Z</dcterms:created>
  <dcterms:modified xsi:type="dcterms:W3CDTF">2015-08-14T03:13:51Z</dcterms:modified>
  <cp:category/>
  <cp:version/>
  <cp:contentType/>
  <cp:contentStatus/>
</cp:coreProperties>
</file>