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9435" tabRatio="601" activeTab="0"/>
  </bookViews>
  <sheets>
    <sheet name="ДОХОДЫ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Titles" localSheetId="0">'ДОХОДЫ'!$12:$12</definedName>
    <definedName name="_xlnm.Print_Area" localSheetId="0">'ДОХОДЫ'!$B$1:$P$117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<sst xmlns="http://schemas.openxmlformats.org/spreadsheetml/2006/main" count="955" uniqueCount="185">
  <si>
    <t>НАЛОГИ НА ИМУЩЕСТВО</t>
  </si>
  <si>
    <t>Налог на имущество организаций по имуществу, не входящему в Единую систему газоснабжения</t>
  </si>
  <si>
    <t>Код бюджетной классификации</t>
  </si>
  <si>
    <t>Акцизы на алкогольную продукцию с объемной долей 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</si>
  <si>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143</t>
  </si>
  <si>
    <t>БЕЗВОЗМЕЗДНЫЕ ПОСТУПЛЕНИЯ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</si>
  <si>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</si>
  <si>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</si>
  <si>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</si>
  <si>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</si>
  <si>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</si>
  <si>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</si>
  <si>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вин), производимую на территории Российской Федерации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</si>
  <si>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</si>
  <si>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 на акцизные склады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</si>
  <si>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</si>
  <si>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111</t>
  </si>
  <si>
    <t>112</t>
  </si>
  <si>
    <t>121</t>
  </si>
  <si>
    <t>122</t>
  </si>
  <si>
    <t>0100</t>
  </si>
  <si>
    <t xml:space="preserve">Доходы от продажи услуг, оказываемых учреждениями, находящимися в ведении органов государственной власти субъектов Российской Федерации </t>
  </si>
  <si>
    <t>РЫНОЧНЫЕ ПРОДАЖИ ТОВАРОВ И УСЛУГ</t>
  </si>
  <si>
    <t>Доходы от продажи услуг</t>
  </si>
  <si>
    <t>ВСЕГО ДОХОДОВ</t>
  </si>
  <si>
    <t>Акцизы на пиво, производимое на территории Российской Федерации</t>
  </si>
  <si>
    <t>1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</si>
  <si>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</si>
  <si>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</si>
  <si>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</si>
  <si>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</si>
  <si>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</si>
  <si>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</si>
  <si>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Акцизы на спирт этиловый  из всех видов сырья (в том числе этиловый спирт-сырец из всех видов сырья), производимый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</si>
  <si>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 и                бюджеты закрытых административно-территориальных                                                                                                                                                                                       образований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</si>
  <si>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 и              бюджеты закрытых административно-территориальных образований</t>
  </si>
  <si>
    <t>00</t>
  </si>
  <si>
    <t>0000</t>
  </si>
  <si>
    <t>01</t>
  </si>
  <si>
    <t>010</t>
  </si>
  <si>
    <t>110</t>
  </si>
  <si>
    <t>011</t>
  </si>
  <si>
    <t>012</t>
  </si>
  <si>
    <t>02</t>
  </si>
  <si>
    <t>020</t>
  </si>
  <si>
    <t>030</t>
  </si>
  <si>
    <t>040</t>
  </si>
  <si>
    <t>050</t>
  </si>
  <si>
    <t>070</t>
  </si>
  <si>
    <t>08</t>
  </si>
  <si>
    <t>06</t>
  </si>
  <si>
    <t>160</t>
  </si>
  <si>
    <t>03</t>
  </si>
  <si>
    <t>090</t>
  </si>
  <si>
    <t>113</t>
  </si>
  <si>
    <t>123</t>
  </si>
  <si>
    <t>130</t>
  </si>
  <si>
    <t>140</t>
  </si>
  <si>
    <t>04</t>
  </si>
  <si>
    <t>120</t>
  </si>
  <si>
    <t>05</t>
  </si>
  <si>
    <t>013</t>
  </si>
  <si>
    <t>023</t>
  </si>
  <si>
    <t>11</t>
  </si>
  <si>
    <t>210</t>
  </si>
  <si>
    <t>2</t>
  </si>
  <si>
    <t>3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</si>
  <si>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</si>
  <si>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</si>
  <si>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</si>
  <si>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</si>
  <si>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</si>
  <si>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экономической классификации</t>
  </si>
  <si>
    <t>150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</si>
  <si>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</si>
  <si>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100</t>
  </si>
  <si>
    <t>021</t>
  </si>
  <si>
    <t>080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</si>
  <si>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</si>
  <si>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170</t>
  </si>
  <si>
    <t>151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</si>
  <si>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</si>
  <si>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Акцизы на спиртосодержащую продукцию, производимую на территории Российской Федерации</t>
  </si>
  <si>
    <t>Акцизы на автомобильный бензин, производимый на территории Российской Федерации</t>
  </si>
  <si>
    <t>Акцизы на дизельное топливо, производимое на территории Российской Федерации</t>
  </si>
  <si>
    <t>Акцизы на моторное масло для дизельных и (или) карбюраторных (инжекторных) двигателей, производимое на территории Российской Федерации</t>
  </si>
  <si>
    <t>Акцизы на вина, производимые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</si>
  <si>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</si>
  <si>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 при реализации с акцизных складов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</si>
  <si>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с акцизных складов</t>
  </si>
  <si>
    <t>Налог на наследование или дарение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</si>
  <si>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</si>
  <si>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</si>
  <si>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</si>
  <si>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 на игорный бизнес</t>
  </si>
  <si>
    <t>ГОСУДАРСТВЕННАЯ ПОШЛИНА</t>
  </si>
  <si>
    <t>000</t>
  </si>
  <si>
    <t>182</t>
  </si>
  <si>
    <t>075</t>
  </si>
  <si>
    <t>078</t>
  </si>
  <si>
    <t>001</t>
  </si>
  <si>
    <t>054</t>
  </si>
  <si>
    <t>056</t>
  </si>
  <si>
    <t>148</t>
  </si>
  <si>
    <t>134</t>
  </si>
  <si>
    <t>159</t>
  </si>
  <si>
    <t>Налог на прибыль организаций</t>
  </si>
  <si>
    <t>№ строки</t>
  </si>
  <si>
    <t>4</t>
  </si>
  <si>
    <t>5</t>
  </si>
  <si>
    <t>6</t>
  </si>
  <si>
    <t>7</t>
  </si>
  <si>
    <t>8</t>
  </si>
  <si>
    <t xml:space="preserve">Субвенции на возмещение расходов, связанных с материальным обеспечением деятельности членов Совета Федерации, депутатов Государственной Думы Федерального Собрания Российской Федерации и их помощников </t>
  </si>
  <si>
    <t>Субсидии на частичное возмещение расходов бюджетов Российской Федерации по выплате государственных пособий гражданам, имеющим детей</t>
  </si>
  <si>
    <t>Код программы (подпрограммы)</t>
  </si>
  <si>
    <t>Доходы от уплаты акцизов на моторное масло для дизельных и (или) карбюраторных (инжекторных) двигателей, подлежащие распределению в консолидированные бюджеты субъектов Российской Федерации и                 бюджеты закрытых административно-территориальных образований</t>
  </si>
  <si>
    <t>Код администратора</t>
  </si>
  <si>
    <t>Акцизы на алкогольную продукцию с объемной долей  спирта этилового свыше 9 процентов (за исключением вин) при реализации с акцизных складов в части сумм по расчетам за 2003 год</t>
  </si>
  <si>
    <t>10</t>
  </si>
  <si>
    <t>015</t>
  </si>
  <si>
    <t>999</t>
  </si>
  <si>
    <t>ГОСУДАРСТВЕННАЯ ПОШЛИНА ЗА СОВЕРШЕНИЕ НОТАРИАЛЬНЫХ ДЕЙСТВИЙ</t>
  </si>
  <si>
    <t>1000</t>
  </si>
  <si>
    <t>(рублей)</t>
  </si>
  <si>
    <t>0</t>
  </si>
  <si>
    <t>Государственная     пошлина     за     совершение нотариальных действий (за  исключением  действий, совершаемых консульскими учреждениями Российской Федерации)</t>
  </si>
  <si>
    <t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</si>
  <si>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</si>
  <si>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</si>
  <si>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 Федерации    и     применяемым     к     объектам налогообложения,   расположенным    в    границах поселений</t>
  </si>
  <si>
    <t>Земельный налог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</si>
  <si>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поселений</t>
  </si>
  <si>
    <t>Субвенции  бюджетам  поселений  на  осуществление первичного воинского учета  на  территориях,  где отсутствуют военные комиссариаты</t>
  </si>
  <si>
    <t>Доходы    от    продажи    услуг,     оказываемых учреждениями,  находящимися  в  ведении   органов местного самоуправления поселений</t>
  </si>
  <si>
    <t>Прочие  межбюджетные   трансферты,   передаваемые бюджетам поселений</t>
  </si>
  <si>
    <t>Субвенции бюджетам субъектов Российской Федерации и муниципальных образований</t>
  </si>
  <si>
    <t>Налог на имущество физических лиц</t>
  </si>
  <si>
    <t>Налог на имущество физических лиц,  взимаемый  по ставкам, применяемым к объектам  налогообложения, расположенным в границах поселений</t>
  </si>
  <si>
    <t>НАЛОГОВЫЕ ДОХОДЫ</t>
  </si>
  <si>
    <t>НЕНАЛОГОВЫЕ ДОХОДЫ</t>
  </si>
  <si>
    <t>Иные межбюджетные трансферты</t>
  </si>
  <si>
    <t>801</t>
  </si>
  <si>
    <t>13</t>
  </si>
  <si>
    <t>Восточенского сельского Совета депутатов</t>
  </si>
  <si>
    <t>0102</t>
  </si>
  <si>
    <t>16</t>
  </si>
  <si>
    <t>ШТРАФЫ, САНКЦИИ, ВОЗМЕЩЕНИЕ УЩЕРБА</t>
  </si>
  <si>
    <t>Прочие   поступления   от   денежных    взысканий (штрафов) и иных сумм в возмещение ущерба</t>
  </si>
  <si>
    <t>Прочие   поступления   от   денежных    взысканий (штрафов)  и  иных  сумм  в  возмещение   ущерба, зачисляемые в бюджеты поселений</t>
  </si>
  <si>
    <t>035</t>
  </si>
  <si>
    <t>Доходы от сдачи в аренду имущества,  находящегося в  оперативном  управлении   органов   управления поселений  и   созданных   ими   учреждений (за исключением  имущества  муниципальных  автономных учреждений)</t>
  </si>
  <si>
    <t>2000</t>
  </si>
  <si>
    <t>3000</t>
  </si>
  <si>
    <t xml:space="preserve">Земельный   налог (по обязательствам, возникшим до 1 января 2006 года) </t>
  </si>
  <si>
    <t>09</t>
  </si>
  <si>
    <t>Приложение  1</t>
  </si>
  <si>
    <t>Единый сельхозналог</t>
  </si>
  <si>
    <t>802</t>
  </si>
  <si>
    <t>053</t>
  </si>
  <si>
    <t>14</t>
  </si>
  <si>
    <t>430</t>
  </si>
  <si>
    <t>Доходы от продажи земельных участков,находящиеся в гос.собственности и муниц.собственности</t>
  </si>
  <si>
    <t>Доходы от продажи земельных участков,госуд.собственность на которые не разграничена</t>
  </si>
  <si>
    <t>17</t>
  </si>
  <si>
    <t>180</t>
  </si>
  <si>
    <t>Прочие неналоговые доходы</t>
  </si>
  <si>
    <t>Невыясненные поступления</t>
  </si>
  <si>
    <t>Доходы бюджета Восточенского сельсовета Краснотуранского района за 2014 год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</si>
  <si>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</si>
  <si>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 и  местными бюджетами субъектов РФ</t>
  </si>
  <si>
    <t>240</t>
  </si>
  <si>
    <t>Доходы от уплаты акцизов на моторные масла для дизельных или карбюраторных (инжекторных) двигателей, подлежащие распределению между бюджетами субъектов Российской Федерации  и  местными бюджетами субъектов РФ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</si>
  <si>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</si>
  <si>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 и  местными бюджетами субъектов РФ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</si>
  <si>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</si>
  <si>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 и  местными бюджетами субъектов РФ</t>
  </si>
  <si>
    <t>Пеня налоаг на имущество физических лиц,  взимаемый  по ставкам, применяемым к объектам  налогообложения, расположенным в границах поселений</t>
  </si>
  <si>
    <t>33</t>
  </si>
  <si>
    <t>200</t>
  </si>
  <si>
    <t>Доходы от уплаты акцизов  подлежащие распределению между бюджетами субъектов Российской Федерации  и  местными бюджетами субъектов РФ</t>
  </si>
  <si>
    <t xml:space="preserve">"Об исполнении бюджета М.О.Восточенский </t>
  </si>
  <si>
    <t>сельсовет"  за 2014 год</t>
  </si>
  <si>
    <t>Доходы бюджета  поселения               2014 года</t>
  </si>
  <si>
    <t xml:space="preserve">к решению № 89-189-р от 23 .04.2015 г.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</si>
</sst>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#,###,###,###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р_."/>
    <numFmt numFmtId="173" formatCode="#,##0.0"/>
    <numFmt numFmtId="174" formatCode="#,##0_ ;[Red]\-#,##0\ "/>
    <numFmt numFmtId="175" formatCode="0.0%"/>
    <numFmt numFmtId="176" formatCode="#,##0.000"/>
    <numFmt numFmtId="177" formatCode="#,##0.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_ ;[Red]\-#,##0.00\ "/>
    <numFmt numFmtId="184" formatCode="#,##0.0_ ;[Red]\-#,##0.0\ "/>
    <numFmt numFmtId="185" formatCode="#,##0_р_."/>
    <numFmt numFmtId="186" formatCode="#,##0.000_ ;[Red]\-#,##0.000\ "/>
    <numFmt numFmtId="187" formatCode="#,##0.0000_ ;[Red]\-#,##0.0000\ "/>
    <numFmt numFmtId="188" formatCode="#,##0.00000_ ;[Red]\-#,##0.00000\ "/>
    <numFmt numFmtId="189" formatCode="#,##0_ ;\-#,##0\ "/>
    <numFmt numFmtId="190" formatCode="#,##0.00_р_.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4" fontId="4" fillId="0" borderId="0" xfId="0" applyNumberFormat="1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74" fontId="5" fillId="0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top"/>
    </xf>
    <xf numFmtId="174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top"/>
    </xf>
    <xf numFmtId="174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3" fillId="0" borderId="10" xfId="60" applyNumberFormat="1" applyFont="1" applyFill="1" applyBorder="1" applyAlignment="1">
      <alignment horizontal="center" vertical="center"/>
    </xf>
    <xf numFmtId="49" fontId="15" fillId="0" borderId="10" xfId="60" applyNumberFormat="1" applyFont="1" applyFill="1" applyBorder="1" applyAlignment="1">
      <alignment horizontal="center" vertical="center"/>
    </xf>
    <xf numFmtId="49" fontId="16" fillId="0" borderId="10" xfId="60" applyNumberFormat="1" applyFont="1" applyFill="1" applyBorder="1" applyAlignment="1">
      <alignment horizontal="center" vertical="center"/>
    </xf>
    <xf numFmtId="49" fontId="12" fillId="0" borderId="10" xfId="6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3" fillId="0" borderId="0" xfId="6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3" fillId="0" borderId="10" xfId="60" applyNumberFormat="1" applyFont="1" applyFill="1" applyBorder="1" applyAlignment="1">
      <alignment horizontal="center" vertical="center" textRotation="90" wrapText="1"/>
    </xf>
    <xf numFmtId="49" fontId="3" fillId="0" borderId="10" xfId="60" applyNumberFormat="1" applyFont="1" applyFill="1" applyBorder="1" applyAlignment="1">
      <alignment horizontal="center" vertical="center" wrapText="1"/>
    </xf>
    <xf numFmtId="49" fontId="9" fillId="0" borderId="10" xfId="6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top"/>
    </xf>
    <xf numFmtId="174" fontId="16" fillId="0" borderId="0" xfId="0" applyNumberFormat="1" applyFont="1" applyFill="1" applyAlignment="1">
      <alignment vertical="center"/>
    </xf>
    <xf numFmtId="190" fontId="6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90" fontId="16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190" fontId="17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184" fontId="3" fillId="0" borderId="10" xfId="0" applyNumberFormat="1" applyFont="1" applyFill="1" applyBorder="1" applyAlignment="1" applyProtection="1">
      <alignment horizontal="left" vertical="top" wrapText="1"/>
      <protection/>
    </xf>
    <xf numFmtId="190" fontId="3" fillId="0" borderId="10" xfId="0" applyNumberFormat="1" applyFont="1" applyFill="1" applyBorder="1" applyAlignment="1" applyProtection="1">
      <alignment horizontal="left" vertical="top" wrapText="1"/>
      <protection/>
    </xf>
    <xf numFmtId="184" fontId="3" fillId="0" borderId="10" xfId="0" applyNumberFormat="1" applyFont="1" applyFill="1" applyBorder="1" applyAlignment="1">
      <alignment horizontal="left" vertical="top" wrapText="1"/>
    </xf>
    <xf numFmtId="190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84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90" fontId="4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184" fontId="12" fillId="0" borderId="10" xfId="0" applyNumberFormat="1" applyFont="1" applyFill="1" applyBorder="1" applyAlignment="1">
      <alignment horizontal="left" vertical="top" wrapText="1"/>
    </xf>
    <xf numFmtId="190" fontId="12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184" fontId="10" fillId="0" borderId="10" xfId="0" applyNumberFormat="1" applyFont="1" applyFill="1" applyBorder="1" applyAlignment="1">
      <alignment horizontal="left" vertical="top" wrapText="1"/>
    </xf>
    <xf numFmtId="190" fontId="10" fillId="0" borderId="10" xfId="0" applyNumberFormat="1" applyFont="1" applyFill="1" applyBorder="1" applyAlignment="1">
      <alignment horizontal="left" vertical="top" wrapText="1"/>
    </xf>
    <xf numFmtId="190" fontId="15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>
      <alignment horizontal="center" vertical="center" wrapText="1"/>
    </xf>
    <xf numFmtId="190" fontId="12" fillId="0" borderId="10" xfId="0" applyNumberFormat="1" applyFont="1" applyFill="1" applyBorder="1" applyAlignment="1">
      <alignment horizontal="center" vertical="center" wrapText="1"/>
    </xf>
    <xf numFmtId="190" fontId="10" fillId="0" borderId="10" xfId="0" applyNumberFormat="1" applyFont="1" applyFill="1" applyBorder="1" applyAlignment="1">
      <alignment horizontal="center" vertical="center" wrapText="1"/>
    </xf>
    <xf numFmtId="190" fontId="6" fillId="0" borderId="10" xfId="0" applyNumberFormat="1" applyFont="1" applyFill="1" applyBorder="1" applyAlignment="1">
      <alignment horizontal="center" vertical="center" wrapText="1"/>
    </xf>
    <xf numFmtId="174" fontId="15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90" fontId="4" fillId="0" borderId="20" xfId="0" applyNumberFormat="1" applyFont="1" applyFill="1" applyBorder="1" applyAlignment="1">
      <alignment horizontal="center" vertical="center" wrapText="1"/>
    </xf>
    <xf numFmtId="190" fontId="4" fillId="0" borderId="21" xfId="0" applyNumberFormat="1" applyFont="1" applyFill="1" applyBorder="1" applyAlignment="1">
      <alignment horizontal="center" vertical="center" wrapText="1"/>
    </xf>
    <xf numFmtId="49" fontId="3" fillId="0" borderId="11" xfId="60" applyNumberFormat="1" applyFont="1" applyFill="1" applyBorder="1" applyAlignment="1">
      <alignment horizontal="center" vertical="center"/>
    </xf>
    <xf numFmtId="49" fontId="3" fillId="0" borderId="12" xfId="60" applyNumberFormat="1" applyFont="1" applyFill="1" applyBorder="1" applyAlignment="1">
      <alignment horizontal="center" vertical="center"/>
    </xf>
    <xf numFmtId="49" fontId="3" fillId="0" borderId="13" xfId="6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7"/>
  <sheetViews>
    <sheetView showZeros="0" tabSelected="1" view="pageBreakPreview" zoomScale="75" zoomScaleNormal="75" zoomScaleSheetLayoutView="75" zoomScalePageLayoutView="0" workbookViewId="0" topLeftCell="B1">
      <selection activeCell="R11" sqref="R11"/>
    </sheetView>
  </sheetViews>
  <sheetFormatPr defaultColWidth="12.00390625" defaultRowHeight="12.75" outlineLevelRow="4"/>
  <cols>
    <col min="1" max="1" width="6.375" style="8" hidden="1" customWidth="1"/>
    <col min="2" max="2" width="5.00390625" style="28" customWidth="1"/>
    <col min="3" max="5" width="3.75390625" style="28" customWidth="1"/>
    <col min="6" max="6" width="3.875" style="28" customWidth="1"/>
    <col min="7" max="7" width="3.75390625" style="28" customWidth="1"/>
    <col min="8" max="8" width="6.00390625" style="28" customWidth="1"/>
    <col min="9" max="9" width="5.25390625" style="28" customWidth="1"/>
    <col min="10" max="10" width="21.00390625" style="29" customWidth="1"/>
    <col min="11" max="11" width="17.875" style="3" hidden="1" customWidth="1"/>
    <col min="12" max="12" width="18.25390625" style="3" hidden="1" customWidth="1"/>
    <col min="13" max="13" width="18.125" style="3" hidden="1" customWidth="1"/>
    <col min="14" max="14" width="17.00390625" style="38" customWidth="1"/>
    <col min="15" max="15" width="26.00390625" style="38" customWidth="1"/>
    <col min="16" max="16" width="17.125" style="38" customWidth="1"/>
    <col min="17" max="17" width="12.00390625" style="3" customWidth="1"/>
    <col min="18" max="16384" width="12.00390625" style="2" customWidth="1"/>
  </cols>
  <sheetData>
    <row r="1" spans="13:15" ht="18.75" customHeight="1">
      <c r="M1" s="6"/>
      <c r="O1" s="43" t="s">
        <v>156</v>
      </c>
    </row>
    <row r="2" spans="13:15" ht="18.75" customHeight="1">
      <c r="M2" s="6"/>
      <c r="O2" s="44" t="s">
        <v>184</v>
      </c>
    </row>
    <row r="3" spans="13:15" ht="18.75" customHeight="1">
      <c r="M3" s="6"/>
      <c r="O3" s="44" t="s">
        <v>144</v>
      </c>
    </row>
    <row r="4" spans="13:16" ht="18.75" customHeight="1">
      <c r="M4" s="6"/>
      <c r="O4" s="44" t="s">
        <v>181</v>
      </c>
      <c r="P4" s="43"/>
    </row>
    <row r="5" spans="13:16" ht="18.75" customHeight="1">
      <c r="M5" s="6"/>
      <c r="O5" s="44" t="s">
        <v>182</v>
      </c>
      <c r="P5" s="43"/>
    </row>
    <row r="6" spans="13:16" ht="18.75" customHeight="1">
      <c r="M6" s="6"/>
      <c r="O6" s="45"/>
      <c r="P6" s="43"/>
    </row>
    <row r="7" spans="13:16" ht="18.75" customHeight="1">
      <c r="M7" s="6"/>
      <c r="O7" s="45"/>
      <c r="P7" s="43"/>
    </row>
    <row r="8" spans="1:17" s="9" customFormat="1" ht="15.75">
      <c r="A8" s="27"/>
      <c r="B8" s="98" t="s">
        <v>168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3"/>
    </row>
    <row r="9" spans="1:16" ht="18.75">
      <c r="A9" s="16"/>
      <c r="B9" s="31"/>
      <c r="C9" s="31"/>
      <c r="D9" s="31"/>
      <c r="E9" s="31"/>
      <c r="F9" s="31"/>
      <c r="G9" s="31"/>
      <c r="H9" s="31"/>
      <c r="I9" s="31"/>
      <c r="J9" s="31"/>
      <c r="K9" s="16"/>
      <c r="L9" s="16"/>
      <c r="M9" s="16"/>
      <c r="N9" s="37"/>
      <c r="O9" s="37"/>
      <c r="P9" s="38" t="s">
        <v>124</v>
      </c>
    </row>
    <row r="10" spans="1:16" ht="15.75" customHeight="1">
      <c r="A10" s="99" t="s">
        <v>107</v>
      </c>
      <c r="B10" s="103" t="s">
        <v>2</v>
      </c>
      <c r="C10" s="104"/>
      <c r="D10" s="104"/>
      <c r="E10" s="104"/>
      <c r="F10" s="104"/>
      <c r="G10" s="104"/>
      <c r="H10" s="104"/>
      <c r="I10" s="105"/>
      <c r="J10" s="92" t="s">
        <v>27</v>
      </c>
      <c r="K10" s="93"/>
      <c r="L10" s="93"/>
      <c r="M10" s="93"/>
      <c r="N10" s="93"/>
      <c r="O10" s="94"/>
      <c r="P10" s="101" t="s">
        <v>183</v>
      </c>
    </row>
    <row r="11" spans="1:17" s="8" customFormat="1" ht="133.5" customHeight="1">
      <c r="A11" s="100"/>
      <c r="B11" s="32" t="s">
        <v>117</v>
      </c>
      <c r="C11" s="32" t="s">
        <v>67</v>
      </c>
      <c r="D11" s="32" t="s">
        <v>68</v>
      </c>
      <c r="E11" s="32" t="s">
        <v>69</v>
      </c>
      <c r="F11" s="32" t="s">
        <v>70</v>
      </c>
      <c r="G11" s="32" t="s">
        <v>71</v>
      </c>
      <c r="H11" s="32" t="s">
        <v>115</v>
      </c>
      <c r="I11" s="32" t="s">
        <v>72</v>
      </c>
      <c r="J11" s="95"/>
      <c r="K11" s="96"/>
      <c r="L11" s="96"/>
      <c r="M11" s="96"/>
      <c r="N11" s="96"/>
      <c r="O11" s="97"/>
      <c r="P11" s="102"/>
      <c r="Q11" s="7"/>
    </row>
    <row r="12" spans="1:17" s="8" customFormat="1" ht="15.75">
      <c r="A12" s="12"/>
      <c r="B12" s="33" t="s">
        <v>26</v>
      </c>
      <c r="C12" s="33" t="s">
        <v>65</v>
      </c>
      <c r="D12" s="33" t="s">
        <v>66</v>
      </c>
      <c r="E12" s="33" t="s">
        <v>108</v>
      </c>
      <c r="F12" s="33" t="s">
        <v>109</v>
      </c>
      <c r="G12" s="33" t="s">
        <v>110</v>
      </c>
      <c r="H12" s="33" t="s">
        <v>111</v>
      </c>
      <c r="I12" s="33" t="s">
        <v>112</v>
      </c>
      <c r="J12" s="68">
        <v>9</v>
      </c>
      <c r="K12" s="69"/>
      <c r="L12" s="69"/>
      <c r="M12" s="69"/>
      <c r="N12" s="69"/>
      <c r="O12" s="70"/>
      <c r="P12" s="40">
        <v>10</v>
      </c>
      <c r="Q12" s="7"/>
    </row>
    <row r="13" spans="1:17" s="9" customFormat="1" ht="15.75">
      <c r="A13" s="13">
        <v>1</v>
      </c>
      <c r="B13" s="25" t="s">
        <v>96</v>
      </c>
      <c r="C13" s="25" t="s">
        <v>125</v>
      </c>
      <c r="D13" s="25" t="s">
        <v>36</v>
      </c>
      <c r="E13" s="25" t="s">
        <v>36</v>
      </c>
      <c r="F13" s="25" t="s">
        <v>96</v>
      </c>
      <c r="G13" s="25" t="s">
        <v>36</v>
      </c>
      <c r="H13" s="25" t="s">
        <v>37</v>
      </c>
      <c r="I13" s="25" t="s">
        <v>96</v>
      </c>
      <c r="J13" s="71" t="s">
        <v>28</v>
      </c>
      <c r="K13" s="72"/>
      <c r="L13" s="72"/>
      <c r="M13" s="72"/>
      <c r="N13" s="72"/>
      <c r="O13" s="73"/>
      <c r="P13" s="61">
        <f>SUM(P14+P69)</f>
        <v>8656302.54</v>
      </c>
      <c r="Q13" s="3"/>
    </row>
    <row r="14" spans="1:17" s="1" customFormat="1" ht="21" customHeight="1" outlineLevel="1">
      <c r="A14" s="14">
        <f>A12+1</f>
        <v>1</v>
      </c>
      <c r="B14" s="25" t="s">
        <v>97</v>
      </c>
      <c r="C14" s="25" t="s">
        <v>125</v>
      </c>
      <c r="D14" s="25" t="s">
        <v>36</v>
      </c>
      <c r="E14" s="25" t="s">
        <v>36</v>
      </c>
      <c r="F14" s="25" t="s">
        <v>96</v>
      </c>
      <c r="G14" s="25" t="s">
        <v>36</v>
      </c>
      <c r="H14" s="25" t="s">
        <v>37</v>
      </c>
      <c r="I14" s="25" t="s">
        <v>96</v>
      </c>
      <c r="J14" s="71" t="s">
        <v>139</v>
      </c>
      <c r="K14" s="72"/>
      <c r="L14" s="72"/>
      <c r="M14" s="72"/>
      <c r="N14" s="72"/>
      <c r="O14" s="73"/>
      <c r="P14" s="61">
        <f>P15+P51+P52+S18</f>
        <v>1534613.8699999999</v>
      </c>
      <c r="Q14" s="4"/>
    </row>
    <row r="15" spans="1:17" s="1" customFormat="1" ht="21" customHeight="1" outlineLevel="1">
      <c r="A15" s="14">
        <f>A13+1</f>
        <v>2</v>
      </c>
      <c r="B15" s="25" t="s">
        <v>97</v>
      </c>
      <c r="C15" s="25" t="s">
        <v>26</v>
      </c>
      <c r="D15" s="25" t="s">
        <v>38</v>
      </c>
      <c r="E15" s="25" t="s">
        <v>36</v>
      </c>
      <c r="F15" s="25" t="s">
        <v>96</v>
      </c>
      <c r="G15" s="25" t="s">
        <v>36</v>
      </c>
      <c r="H15" s="25" t="s">
        <v>37</v>
      </c>
      <c r="I15" s="25" t="s">
        <v>96</v>
      </c>
      <c r="J15" s="71" t="s">
        <v>29</v>
      </c>
      <c r="K15" s="72"/>
      <c r="L15" s="72"/>
      <c r="M15" s="72"/>
      <c r="N15" s="72"/>
      <c r="O15" s="73"/>
      <c r="P15" s="61">
        <f>P17+P46</f>
        <v>951799.8999999999</v>
      </c>
      <c r="Q15" s="4"/>
    </row>
    <row r="16" spans="1:17" s="1" customFormat="1" ht="21" customHeight="1" hidden="1" outlineLevel="2">
      <c r="A16" s="14">
        <f>A15+1</f>
        <v>3</v>
      </c>
      <c r="B16" s="23" t="s">
        <v>97</v>
      </c>
      <c r="C16" s="23" t="s">
        <v>26</v>
      </c>
      <c r="D16" s="23" t="s">
        <v>38</v>
      </c>
      <c r="E16" s="23" t="s">
        <v>38</v>
      </c>
      <c r="F16" s="23" t="s">
        <v>96</v>
      </c>
      <c r="G16" s="23" t="s">
        <v>36</v>
      </c>
      <c r="H16" s="23" t="s">
        <v>37</v>
      </c>
      <c r="I16" s="23" t="s">
        <v>40</v>
      </c>
      <c r="J16" s="46" t="s">
        <v>106</v>
      </c>
      <c r="K16" s="47" t="e">
        <f>SUM(#REF!)</f>
        <v>#REF!</v>
      </c>
      <c r="L16" s="47" t="e">
        <f>SUM(#REF!)</f>
        <v>#REF!</v>
      </c>
      <c r="M16" s="47" t="e">
        <f>SUM(#REF!)</f>
        <v>#REF!</v>
      </c>
      <c r="N16" s="48"/>
      <c r="O16" s="48"/>
      <c r="P16" s="62"/>
      <c r="Q16" s="4"/>
    </row>
    <row r="17" spans="1:17" s="30" customFormat="1" ht="15.75" outlineLevel="2">
      <c r="A17" s="35" t="e">
        <f>#REF!+1</f>
        <v>#REF!</v>
      </c>
      <c r="B17" s="25" t="s">
        <v>97</v>
      </c>
      <c r="C17" s="25" t="s">
        <v>26</v>
      </c>
      <c r="D17" s="25" t="s">
        <v>38</v>
      </c>
      <c r="E17" s="25" t="s">
        <v>43</v>
      </c>
      <c r="F17" s="25" t="s">
        <v>96</v>
      </c>
      <c r="G17" s="25" t="s">
        <v>38</v>
      </c>
      <c r="H17" s="25" t="s">
        <v>37</v>
      </c>
      <c r="I17" s="25" t="s">
        <v>40</v>
      </c>
      <c r="J17" s="71" t="s">
        <v>30</v>
      </c>
      <c r="K17" s="72"/>
      <c r="L17" s="72"/>
      <c r="M17" s="72"/>
      <c r="N17" s="72"/>
      <c r="O17" s="73"/>
      <c r="P17" s="61">
        <f>P19+P20+P21</f>
        <v>874442.5399999999</v>
      </c>
      <c r="Q17" s="36"/>
    </row>
    <row r="18" spans="1:17" s="42" customFormat="1" ht="100.5" customHeight="1" outlineLevel="4">
      <c r="A18" s="35" t="e">
        <f>#REF!+1</f>
        <v>#REF!</v>
      </c>
      <c r="B18" s="25" t="s">
        <v>97</v>
      </c>
      <c r="C18" s="25" t="s">
        <v>26</v>
      </c>
      <c r="D18" s="25" t="s">
        <v>38</v>
      </c>
      <c r="E18" s="25" t="s">
        <v>43</v>
      </c>
      <c r="F18" s="25" t="s">
        <v>76</v>
      </c>
      <c r="G18" s="25" t="s">
        <v>38</v>
      </c>
      <c r="H18" s="25" t="s">
        <v>37</v>
      </c>
      <c r="I18" s="25" t="s">
        <v>40</v>
      </c>
      <c r="J18" s="71" t="s">
        <v>9</v>
      </c>
      <c r="K18" s="72"/>
      <c r="L18" s="72"/>
      <c r="M18" s="72"/>
      <c r="N18" s="72"/>
      <c r="O18" s="73"/>
      <c r="P18" s="61">
        <f>SUM(P19+P20+P21)</f>
        <v>874442.5399999999</v>
      </c>
      <c r="Q18" s="67"/>
    </row>
    <row r="19" spans="1:16" ht="91.5" customHeight="1" outlineLevel="4">
      <c r="A19" s="14" t="e">
        <f>#REF!+1</f>
        <v>#REF!</v>
      </c>
      <c r="B19" s="23" t="s">
        <v>97</v>
      </c>
      <c r="C19" s="23" t="s">
        <v>26</v>
      </c>
      <c r="D19" s="23" t="s">
        <v>38</v>
      </c>
      <c r="E19" s="23" t="s">
        <v>43</v>
      </c>
      <c r="F19" s="23" t="s">
        <v>39</v>
      </c>
      <c r="G19" s="23" t="s">
        <v>38</v>
      </c>
      <c r="H19" s="23" t="s">
        <v>123</v>
      </c>
      <c r="I19" s="23" t="s">
        <v>40</v>
      </c>
      <c r="J19" s="68" t="s">
        <v>9</v>
      </c>
      <c r="K19" s="69"/>
      <c r="L19" s="69"/>
      <c r="M19" s="69"/>
      <c r="N19" s="69"/>
      <c r="O19" s="70"/>
      <c r="P19" s="63">
        <v>873542.34</v>
      </c>
    </row>
    <row r="20" spans="1:16" ht="91.5" customHeight="1" outlineLevel="4">
      <c r="A20" s="14" t="e">
        <f>#REF!+1</f>
        <v>#REF!</v>
      </c>
      <c r="B20" s="23" t="s">
        <v>97</v>
      </c>
      <c r="C20" s="23" t="s">
        <v>26</v>
      </c>
      <c r="D20" s="23" t="s">
        <v>38</v>
      </c>
      <c r="E20" s="23" t="s">
        <v>43</v>
      </c>
      <c r="F20" s="23" t="s">
        <v>45</v>
      </c>
      <c r="G20" s="23" t="s">
        <v>38</v>
      </c>
      <c r="H20" s="23" t="s">
        <v>37</v>
      </c>
      <c r="I20" s="23" t="s">
        <v>40</v>
      </c>
      <c r="J20" s="68" t="s">
        <v>9</v>
      </c>
      <c r="K20" s="69"/>
      <c r="L20" s="69"/>
      <c r="M20" s="69"/>
      <c r="N20" s="69"/>
      <c r="O20" s="70"/>
      <c r="P20" s="63">
        <v>800.2</v>
      </c>
    </row>
    <row r="21" spans="1:16" ht="91.5" customHeight="1" outlineLevel="4">
      <c r="A21" s="14" t="e">
        <f>#REF!+1</f>
        <v>#REF!</v>
      </c>
      <c r="B21" s="23" t="s">
        <v>97</v>
      </c>
      <c r="C21" s="23" t="s">
        <v>26</v>
      </c>
      <c r="D21" s="23" t="s">
        <v>38</v>
      </c>
      <c r="E21" s="23" t="s">
        <v>43</v>
      </c>
      <c r="F21" s="23" t="s">
        <v>45</v>
      </c>
      <c r="G21" s="23" t="s">
        <v>38</v>
      </c>
      <c r="H21" s="23" t="s">
        <v>153</v>
      </c>
      <c r="I21" s="23" t="s">
        <v>40</v>
      </c>
      <c r="J21" s="68" t="s">
        <v>9</v>
      </c>
      <c r="K21" s="69"/>
      <c r="L21" s="69"/>
      <c r="M21" s="69"/>
      <c r="N21" s="69"/>
      <c r="O21" s="70"/>
      <c r="P21" s="63">
        <v>100</v>
      </c>
    </row>
    <row r="22" spans="1:17" s="1" customFormat="1" ht="30" customHeight="1" hidden="1" outlineLevel="1">
      <c r="A22" s="14" t="e">
        <f>#REF!+1</f>
        <v>#REF!</v>
      </c>
      <c r="B22" s="23" t="s">
        <v>97</v>
      </c>
      <c r="C22" s="23" t="s">
        <v>26</v>
      </c>
      <c r="D22" s="23" t="s">
        <v>52</v>
      </c>
      <c r="E22" s="23" t="s">
        <v>36</v>
      </c>
      <c r="F22" s="23" t="s">
        <v>96</v>
      </c>
      <c r="G22" s="23" t="s">
        <v>36</v>
      </c>
      <c r="H22" s="23" t="s">
        <v>37</v>
      </c>
      <c r="I22" s="23" t="s">
        <v>96</v>
      </c>
      <c r="J22" s="46" t="s">
        <v>31</v>
      </c>
      <c r="K22" s="49">
        <f>K23</f>
        <v>2949403</v>
      </c>
      <c r="L22" s="49">
        <f>L23</f>
        <v>27154</v>
      </c>
      <c r="M22" s="49">
        <f>M23</f>
        <v>5037</v>
      </c>
      <c r="N22" s="50"/>
      <c r="O22" s="50"/>
      <c r="P22" s="39"/>
      <c r="Q22" s="4"/>
    </row>
    <row r="23" spans="1:17" s="1" customFormat="1" ht="30" customHeight="1" hidden="1" outlineLevel="2">
      <c r="A23" s="14" t="e">
        <f aca="true" t="shared" si="0" ref="A23:A45">A22+1</f>
        <v>#REF!</v>
      </c>
      <c r="B23" s="23" t="s">
        <v>97</v>
      </c>
      <c r="C23" s="23" t="s">
        <v>26</v>
      </c>
      <c r="D23" s="23" t="s">
        <v>52</v>
      </c>
      <c r="E23" s="23" t="s">
        <v>43</v>
      </c>
      <c r="F23" s="23" t="s">
        <v>96</v>
      </c>
      <c r="G23" s="23" t="s">
        <v>38</v>
      </c>
      <c r="H23" s="23" t="s">
        <v>37</v>
      </c>
      <c r="I23" s="23" t="s">
        <v>40</v>
      </c>
      <c r="J23" s="46" t="s">
        <v>32</v>
      </c>
      <c r="K23" s="49">
        <f>K24+K26+K27+K28+K29+K30+K31+K32+K36+K40+K41+K43+K44+K45</f>
        <v>2949403</v>
      </c>
      <c r="L23" s="49">
        <f>L24+L26+L27+L28+L29+L30+L31+L32+L36+L40+L41+L43+L44+L45</f>
        <v>27154</v>
      </c>
      <c r="M23" s="49">
        <f>M24+M26+M27+M28+M29+M30+M31+M32+M36+M40+M41+M43+M44+M45</f>
        <v>5037</v>
      </c>
      <c r="N23" s="50"/>
      <c r="O23" s="50"/>
      <c r="P23" s="39"/>
      <c r="Q23" s="4"/>
    </row>
    <row r="24" spans="1:16" ht="30" customHeight="1" hidden="1" outlineLevel="3">
      <c r="A24" s="14" t="e">
        <f t="shared" si="0"/>
        <v>#REF!</v>
      </c>
      <c r="B24" s="23" t="s">
        <v>97</v>
      </c>
      <c r="C24" s="23" t="s">
        <v>26</v>
      </c>
      <c r="D24" s="23" t="s">
        <v>52</v>
      </c>
      <c r="E24" s="23" t="s">
        <v>43</v>
      </c>
      <c r="F24" s="23" t="s">
        <v>39</v>
      </c>
      <c r="G24" s="23" t="s">
        <v>38</v>
      </c>
      <c r="H24" s="23" t="s">
        <v>37</v>
      </c>
      <c r="I24" s="23" t="s">
        <v>40</v>
      </c>
      <c r="J24" s="46" t="s">
        <v>33</v>
      </c>
      <c r="K24" s="49">
        <f>K25</f>
        <v>29289</v>
      </c>
      <c r="L24" s="51"/>
      <c r="M24" s="49">
        <f>M25</f>
        <v>7</v>
      </c>
      <c r="N24" s="50"/>
      <c r="O24" s="50"/>
      <c r="P24" s="39"/>
    </row>
    <row r="25" spans="1:16" ht="28.5" customHeight="1" hidden="1" outlineLevel="4">
      <c r="A25" s="14" t="e">
        <f t="shared" si="0"/>
        <v>#REF!</v>
      </c>
      <c r="B25" s="23" t="s">
        <v>97</v>
      </c>
      <c r="C25" s="23" t="s">
        <v>26</v>
      </c>
      <c r="D25" s="23" t="s">
        <v>52</v>
      </c>
      <c r="E25" s="23" t="s">
        <v>43</v>
      </c>
      <c r="F25" s="23" t="s">
        <v>41</v>
      </c>
      <c r="G25" s="23" t="s">
        <v>38</v>
      </c>
      <c r="H25" s="23" t="s">
        <v>37</v>
      </c>
      <c r="I25" s="23" t="s">
        <v>40</v>
      </c>
      <c r="J25" s="46" t="s">
        <v>81</v>
      </c>
      <c r="K25" s="52">
        <v>29289</v>
      </c>
      <c r="L25" s="53"/>
      <c r="M25" s="52">
        <v>7</v>
      </c>
      <c r="N25" s="54"/>
      <c r="O25" s="54"/>
      <c r="P25" s="63"/>
    </row>
    <row r="26" spans="1:16" ht="30" customHeight="1" hidden="1" outlineLevel="3">
      <c r="A26" s="14" t="e">
        <f t="shared" si="0"/>
        <v>#REF!</v>
      </c>
      <c r="B26" s="23" t="s">
        <v>97</v>
      </c>
      <c r="C26" s="23" t="s">
        <v>26</v>
      </c>
      <c r="D26" s="23" t="s">
        <v>52</v>
      </c>
      <c r="E26" s="23" t="s">
        <v>43</v>
      </c>
      <c r="F26" s="23" t="s">
        <v>44</v>
      </c>
      <c r="G26" s="23" t="s">
        <v>38</v>
      </c>
      <c r="H26" s="23" t="s">
        <v>37</v>
      </c>
      <c r="I26" s="23" t="s">
        <v>40</v>
      </c>
      <c r="J26" s="46" t="s">
        <v>82</v>
      </c>
      <c r="K26" s="49">
        <v>289</v>
      </c>
      <c r="L26" s="51"/>
      <c r="M26" s="51"/>
      <c r="N26" s="50"/>
      <c r="O26" s="50"/>
      <c r="P26" s="39"/>
    </row>
    <row r="27" spans="1:16" ht="33.75" customHeight="1" hidden="1" outlineLevel="3">
      <c r="A27" s="14" t="e">
        <f t="shared" si="0"/>
        <v>#REF!</v>
      </c>
      <c r="B27" s="23" t="s">
        <v>97</v>
      </c>
      <c r="C27" s="23" t="s">
        <v>26</v>
      </c>
      <c r="D27" s="23" t="s">
        <v>52</v>
      </c>
      <c r="E27" s="23" t="s">
        <v>43</v>
      </c>
      <c r="F27" s="23" t="s">
        <v>46</v>
      </c>
      <c r="G27" s="23" t="s">
        <v>38</v>
      </c>
      <c r="H27" s="23" t="s">
        <v>37</v>
      </c>
      <c r="I27" s="23" t="s">
        <v>40</v>
      </c>
      <c r="J27" s="46" t="s">
        <v>83</v>
      </c>
      <c r="K27" s="49">
        <v>211951</v>
      </c>
      <c r="L27" s="51"/>
      <c r="M27" s="49">
        <v>1029</v>
      </c>
      <c r="N27" s="50"/>
      <c r="O27" s="50"/>
      <c r="P27" s="39"/>
    </row>
    <row r="28" spans="1:16" ht="33.75" customHeight="1" hidden="1" outlineLevel="3">
      <c r="A28" s="14" t="e">
        <f t="shared" si="0"/>
        <v>#REF!</v>
      </c>
      <c r="B28" s="23" t="s">
        <v>97</v>
      </c>
      <c r="C28" s="23" t="s">
        <v>26</v>
      </c>
      <c r="D28" s="23" t="s">
        <v>52</v>
      </c>
      <c r="E28" s="23" t="s">
        <v>43</v>
      </c>
      <c r="F28" s="23" t="s">
        <v>48</v>
      </c>
      <c r="G28" s="23" t="s">
        <v>38</v>
      </c>
      <c r="H28" s="23" t="s">
        <v>37</v>
      </c>
      <c r="I28" s="23" t="s">
        <v>40</v>
      </c>
      <c r="J28" s="46" t="s">
        <v>84</v>
      </c>
      <c r="K28" s="49">
        <v>77942</v>
      </c>
      <c r="L28" s="51"/>
      <c r="M28" s="49">
        <v>2862</v>
      </c>
      <c r="N28" s="50"/>
      <c r="O28" s="50"/>
      <c r="P28" s="39"/>
    </row>
    <row r="29" spans="1:16" ht="30" customHeight="1" hidden="1" outlineLevel="3">
      <c r="A29" s="14" t="e">
        <f t="shared" si="0"/>
        <v>#REF!</v>
      </c>
      <c r="B29" s="23" t="s">
        <v>97</v>
      </c>
      <c r="C29" s="23" t="s">
        <v>26</v>
      </c>
      <c r="D29" s="23" t="s">
        <v>52</v>
      </c>
      <c r="E29" s="23" t="s">
        <v>43</v>
      </c>
      <c r="F29" s="23" t="s">
        <v>77</v>
      </c>
      <c r="G29" s="23" t="s">
        <v>38</v>
      </c>
      <c r="H29" s="23" t="s">
        <v>37</v>
      </c>
      <c r="I29" s="23" t="s">
        <v>40</v>
      </c>
      <c r="J29" s="46" t="s">
        <v>85</v>
      </c>
      <c r="K29" s="49">
        <v>9447</v>
      </c>
      <c r="L29" s="51"/>
      <c r="M29" s="49">
        <v>177</v>
      </c>
      <c r="N29" s="50"/>
      <c r="O29" s="50"/>
      <c r="P29" s="39"/>
    </row>
    <row r="30" spans="1:16" ht="15.75" customHeight="1" hidden="1" outlineLevel="3">
      <c r="A30" s="14" t="e">
        <f t="shared" si="0"/>
        <v>#REF!</v>
      </c>
      <c r="B30" s="23" t="s">
        <v>97</v>
      </c>
      <c r="C30" s="23" t="s">
        <v>26</v>
      </c>
      <c r="D30" s="23" t="s">
        <v>52</v>
      </c>
      <c r="E30" s="23" t="s">
        <v>43</v>
      </c>
      <c r="F30" s="23" t="s">
        <v>53</v>
      </c>
      <c r="G30" s="23" t="s">
        <v>38</v>
      </c>
      <c r="H30" s="23" t="s">
        <v>37</v>
      </c>
      <c r="I30" s="23" t="s">
        <v>40</v>
      </c>
      <c r="J30" s="46" t="s">
        <v>86</v>
      </c>
      <c r="K30" s="49">
        <v>98346</v>
      </c>
      <c r="L30" s="49">
        <v>7</v>
      </c>
      <c r="M30" s="49">
        <v>8</v>
      </c>
      <c r="N30" s="50"/>
      <c r="O30" s="50"/>
      <c r="P30" s="39"/>
    </row>
    <row r="31" spans="1:16" ht="18" customHeight="1" hidden="1" outlineLevel="3">
      <c r="A31" s="14" t="e">
        <f t="shared" si="0"/>
        <v>#REF!</v>
      </c>
      <c r="B31" s="23" t="s">
        <v>97</v>
      </c>
      <c r="C31" s="23" t="s">
        <v>26</v>
      </c>
      <c r="D31" s="23" t="s">
        <v>52</v>
      </c>
      <c r="E31" s="23" t="s">
        <v>43</v>
      </c>
      <c r="F31" s="23" t="s">
        <v>75</v>
      </c>
      <c r="G31" s="23" t="s">
        <v>38</v>
      </c>
      <c r="H31" s="23" t="s">
        <v>37</v>
      </c>
      <c r="I31" s="23" t="s">
        <v>40</v>
      </c>
      <c r="J31" s="46" t="s">
        <v>25</v>
      </c>
      <c r="K31" s="49">
        <v>286051</v>
      </c>
      <c r="L31" s="49">
        <v>11</v>
      </c>
      <c r="M31" s="51"/>
      <c r="N31" s="50"/>
      <c r="O31" s="50"/>
      <c r="P31" s="39"/>
    </row>
    <row r="32" spans="1:16" ht="45" customHeight="1" hidden="1" outlineLevel="3">
      <c r="A32" s="14" t="e">
        <f t="shared" si="0"/>
        <v>#REF!</v>
      </c>
      <c r="B32" s="23" t="s">
        <v>97</v>
      </c>
      <c r="C32" s="23" t="s">
        <v>26</v>
      </c>
      <c r="D32" s="23" t="s">
        <v>52</v>
      </c>
      <c r="E32" s="23" t="s">
        <v>43</v>
      </c>
      <c r="F32" s="23" t="s">
        <v>40</v>
      </c>
      <c r="G32" s="23" t="s">
        <v>38</v>
      </c>
      <c r="H32" s="23" t="s">
        <v>37</v>
      </c>
      <c r="I32" s="23" t="s">
        <v>40</v>
      </c>
      <c r="J32" s="46" t="s">
        <v>87</v>
      </c>
      <c r="K32" s="49">
        <f>SUM(K33:K35)</f>
        <v>1364587</v>
      </c>
      <c r="L32" s="49">
        <f>SUM(L33:L35)</f>
        <v>19000</v>
      </c>
      <c r="M32" s="49">
        <f>SUM(M33:M35)</f>
        <v>741</v>
      </c>
      <c r="N32" s="50"/>
      <c r="O32" s="50"/>
      <c r="P32" s="39"/>
    </row>
    <row r="33" spans="1:16" ht="45" customHeight="1" hidden="1" outlineLevel="4">
      <c r="A33" s="14" t="e">
        <f t="shared" si="0"/>
        <v>#REF!</v>
      </c>
      <c r="B33" s="23" t="s">
        <v>97</v>
      </c>
      <c r="C33" s="23" t="s">
        <v>26</v>
      </c>
      <c r="D33" s="23" t="s">
        <v>52</v>
      </c>
      <c r="E33" s="23" t="s">
        <v>43</v>
      </c>
      <c r="F33" s="23" t="s">
        <v>16</v>
      </c>
      <c r="G33" s="23" t="s">
        <v>38</v>
      </c>
      <c r="H33" s="23" t="s">
        <v>37</v>
      </c>
      <c r="I33" s="23" t="s">
        <v>40</v>
      </c>
      <c r="J33" s="46" t="s">
        <v>10</v>
      </c>
      <c r="K33" s="52">
        <v>485351</v>
      </c>
      <c r="L33" s="53"/>
      <c r="M33" s="53"/>
      <c r="N33" s="54"/>
      <c r="O33" s="54"/>
      <c r="P33" s="63"/>
    </row>
    <row r="34" spans="1:16" ht="45" customHeight="1" hidden="1" outlineLevel="4">
      <c r="A34" s="14" t="e">
        <f t="shared" si="0"/>
        <v>#REF!</v>
      </c>
      <c r="B34" s="23" t="s">
        <v>97</v>
      </c>
      <c r="C34" s="23" t="s">
        <v>26</v>
      </c>
      <c r="D34" s="23" t="s">
        <v>52</v>
      </c>
      <c r="E34" s="23" t="s">
        <v>43</v>
      </c>
      <c r="F34" s="23" t="s">
        <v>17</v>
      </c>
      <c r="G34" s="23" t="s">
        <v>38</v>
      </c>
      <c r="H34" s="23" t="s">
        <v>37</v>
      </c>
      <c r="I34" s="23" t="s">
        <v>40</v>
      </c>
      <c r="J34" s="46" t="s">
        <v>11</v>
      </c>
      <c r="K34" s="52">
        <v>2322</v>
      </c>
      <c r="L34" s="53"/>
      <c r="M34" s="53"/>
      <c r="N34" s="54"/>
      <c r="O34" s="54"/>
      <c r="P34" s="63"/>
    </row>
    <row r="35" spans="1:16" ht="30" customHeight="1" hidden="1" outlineLevel="4">
      <c r="A35" s="14" t="e">
        <f t="shared" si="0"/>
        <v>#REF!</v>
      </c>
      <c r="B35" s="23" t="s">
        <v>97</v>
      </c>
      <c r="C35" s="23" t="s">
        <v>26</v>
      </c>
      <c r="D35" s="23" t="s">
        <v>52</v>
      </c>
      <c r="E35" s="23" t="s">
        <v>43</v>
      </c>
      <c r="F35" s="23" t="s">
        <v>54</v>
      </c>
      <c r="G35" s="23" t="s">
        <v>38</v>
      </c>
      <c r="H35" s="23" t="s">
        <v>37</v>
      </c>
      <c r="I35" s="23" t="s">
        <v>40</v>
      </c>
      <c r="J35" s="46" t="s">
        <v>88</v>
      </c>
      <c r="K35" s="52">
        <v>876914</v>
      </c>
      <c r="L35" s="52">
        <v>19000</v>
      </c>
      <c r="M35" s="52">
        <v>741</v>
      </c>
      <c r="N35" s="54"/>
      <c r="O35" s="54"/>
      <c r="P35" s="63"/>
    </row>
    <row r="36" spans="1:16" ht="45" customHeight="1" hidden="1" outlineLevel="3">
      <c r="A36" s="14" t="e">
        <f t="shared" si="0"/>
        <v>#REF!</v>
      </c>
      <c r="B36" s="23" t="s">
        <v>97</v>
      </c>
      <c r="C36" s="23" t="s">
        <v>26</v>
      </c>
      <c r="D36" s="23" t="s">
        <v>52</v>
      </c>
      <c r="E36" s="23" t="s">
        <v>43</v>
      </c>
      <c r="F36" s="23" t="s">
        <v>59</v>
      </c>
      <c r="G36" s="23" t="s">
        <v>38</v>
      </c>
      <c r="H36" s="23" t="s">
        <v>37</v>
      </c>
      <c r="I36" s="23" t="s">
        <v>40</v>
      </c>
      <c r="J36" s="46" t="s">
        <v>12</v>
      </c>
      <c r="K36" s="49">
        <f>SUM(K37:K39)</f>
        <v>4600</v>
      </c>
      <c r="L36" s="49">
        <f>SUM(L37:L39)</f>
        <v>150</v>
      </c>
      <c r="M36" s="49">
        <f>SUM(M37:M39)</f>
        <v>1</v>
      </c>
      <c r="N36" s="50"/>
      <c r="O36" s="50"/>
      <c r="P36" s="39"/>
    </row>
    <row r="37" spans="1:16" ht="45" customHeight="1" hidden="1" outlineLevel="4">
      <c r="A37" s="14" t="e">
        <f t="shared" si="0"/>
        <v>#REF!</v>
      </c>
      <c r="B37" s="23" t="s">
        <v>97</v>
      </c>
      <c r="C37" s="23" t="s">
        <v>26</v>
      </c>
      <c r="D37" s="23" t="s">
        <v>52</v>
      </c>
      <c r="E37" s="23" t="s">
        <v>43</v>
      </c>
      <c r="F37" s="23" t="s">
        <v>18</v>
      </c>
      <c r="G37" s="23" t="s">
        <v>38</v>
      </c>
      <c r="H37" s="23" t="s">
        <v>37</v>
      </c>
      <c r="I37" s="23" t="s">
        <v>40</v>
      </c>
      <c r="J37" s="46" t="s">
        <v>13</v>
      </c>
      <c r="K37" s="52">
        <v>1478</v>
      </c>
      <c r="L37" s="53"/>
      <c r="M37" s="53"/>
      <c r="N37" s="54"/>
      <c r="O37" s="54"/>
      <c r="P37" s="63"/>
    </row>
    <row r="38" spans="1:16" ht="45" customHeight="1" hidden="1" outlineLevel="4">
      <c r="A38" s="14" t="e">
        <f t="shared" si="0"/>
        <v>#REF!</v>
      </c>
      <c r="B38" s="23" t="s">
        <v>97</v>
      </c>
      <c r="C38" s="23" t="s">
        <v>26</v>
      </c>
      <c r="D38" s="23" t="s">
        <v>52</v>
      </c>
      <c r="E38" s="23" t="s">
        <v>43</v>
      </c>
      <c r="F38" s="23" t="s">
        <v>19</v>
      </c>
      <c r="G38" s="23" t="s">
        <v>38</v>
      </c>
      <c r="H38" s="23" t="s">
        <v>37</v>
      </c>
      <c r="I38" s="23" t="s">
        <v>40</v>
      </c>
      <c r="J38" s="46" t="s">
        <v>14</v>
      </c>
      <c r="K38" s="52">
        <v>58</v>
      </c>
      <c r="L38" s="53"/>
      <c r="M38" s="53"/>
      <c r="N38" s="54"/>
      <c r="O38" s="54"/>
      <c r="P38" s="63"/>
    </row>
    <row r="39" spans="1:16" ht="45" customHeight="1" hidden="1" outlineLevel="4">
      <c r="A39" s="14" t="e">
        <f t="shared" si="0"/>
        <v>#REF!</v>
      </c>
      <c r="B39" s="23" t="s">
        <v>97</v>
      </c>
      <c r="C39" s="23" t="s">
        <v>26</v>
      </c>
      <c r="D39" s="23" t="s">
        <v>52</v>
      </c>
      <c r="E39" s="23" t="s">
        <v>43</v>
      </c>
      <c r="F39" s="23" t="s">
        <v>55</v>
      </c>
      <c r="G39" s="23" t="s">
        <v>38</v>
      </c>
      <c r="H39" s="23" t="s">
        <v>37</v>
      </c>
      <c r="I39" s="23" t="s">
        <v>40</v>
      </c>
      <c r="J39" s="46" t="s">
        <v>89</v>
      </c>
      <c r="K39" s="52">
        <v>3064</v>
      </c>
      <c r="L39" s="52">
        <v>150</v>
      </c>
      <c r="M39" s="52">
        <v>1</v>
      </c>
      <c r="N39" s="54"/>
      <c r="O39" s="54"/>
      <c r="P39" s="63"/>
    </row>
    <row r="40" spans="1:16" ht="45" customHeight="1" hidden="1" outlineLevel="3">
      <c r="A40" s="14" t="e">
        <f t="shared" si="0"/>
        <v>#REF!</v>
      </c>
      <c r="B40" s="23" t="s">
        <v>97</v>
      </c>
      <c r="C40" s="23" t="s">
        <v>26</v>
      </c>
      <c r="D40" s="23" t="s">
        <v>52</v>
      </c>
      <c r="E40" s="23" t="s">
        <v>43</v>
      </c>
      <c r="F40" s="23" t="s">
        <v>56</v>
      </c>
      <c r="G40" s="23" t="s">
        <v>38</v>
      </c>
      <c r="H40" s="23" t="s">
        <v>37</v>
      </c>
      <c r="I40" s="23" t="s">
        <v>40</v>
      </c>
      <c r="J40" s="46" t="s">
        <v>15</v>
      </c>
      <c r="K40" s="49">
        <v>237</v>
      </c>
      <c r="L40" s="51"/>
      <c r="M40" s="51"/>
      <c r="N40" s="50"/>
      <c r="O40" s="50"/>
      <c r="P40" s="39"/>
    </row>
    <row r="41" spans="1:16" ht="45" customHeight="1" hidden="1" outlineLevel="3">
      <c r="A41" s="14" t="e">
        <f t="shared" si="0"/>
        <v>#REF!</v>
      </c>
      <c r="B41" s="23" t="s">
        <v>97</v>
      </c>
      <c r="C41" s="23" t="s">
        <v>26</v>
      </c>
      <c r="D41" s="23" t="s">
        <v>52</v>
      </c>
      <c r="E41" s="23" t="s">
        <v>43</v>
      </c>
      <c r="F41" s="23" t="s">
        <v>57</v>
      </c>
      <c r="G41" s="23" t="s">
        <v>38</v>
      </c>
      <c r="H41" s="23" t="s">
        <v>37</v>
      </c>
      <c r="I41" s="23" t="s">
        <v>40</v>
      </c>
      <c r="J41" s="46" t="s">
        <v>3</v>
      </c>
      <c r="K41" s="51"/>
      <c r="L41" s="51"/>
      <c r="M41" s="49">
        <f>M42</f>
        <v>192</v>
      </c>
      <c r="N41" s="50"/>
      <c r="O41" s="50"/>
      <c r="P41" s="39"/>
    </row>
    <row r="42" spans="1:16" ht="45" customHeight="1" hidden="1" outlineLevel="4">
      <c r="A42" s="14" t="e">
        <f t="shared" si="0"/>
        <v>#REF!</v>
      </c>
      <c r="B42" s="23" t="s">
        <v>97</v>
      </c>
      <c r="C42" s="23" t="s">
        <v>26</v>
      </c>
      <c r="D42" s="23" t="s">
        <v>52</v>
      </c>
      <c r="E42" s="23" t="s">
        <v>43</v>
      </c>
      <c r="F42" s="23" t="s">
        <v>4</v>
      </c>
      <c r="G42" s="23" t="s">
        <v>38</v>
      </c>
      <c r="H42" s="23" t="s">
        <v>37</v>
      </c>
      <c r="I42" s="23" t="s">
        <v>40</v>
      </c>
      <c r="J42" s="46" t="s">
        <v>118</v>
      </c>
      <c r="K42" s="53"/>
      <c r="L42" s="53"/>
      <c r="M42" s="52">
        <v>192</v>
      </c>
      <c r="N42" s="54"/>
      <c r="O42" s="54"/>
      <c r="P42" s="63"/>
    </row>
    <row r="43" spans="1:16" ht="60" customHeight="1" hidden="1" outlineLevel="3">
      <c r="A43" s="14" t="e">
        <f t="shared" si="0"/>
        <v>#REF!</v>
      </c>
      <c r="B43" s="23" t="s">
        <v>97</v>
      </c>
      <c r="C43" s="23" t="s">
        <v>26</v>
      </c>
      <c r="D43" s="23" t="s">
        <v>52</v>
      </c>
      <c r="E43" s="23" t="s">
        <v>43</v>
      </c>
      <c r="F43" s="23" t="s">
        <v>73</v>
      </c>
      <c r="G43" s="23" t="s">
        <v>43</v>
      </c>
      <c r="H43" s="23" t="s">
        <v>37</v>
      </c>
      <c r="I43" s="23" t="s">
        <v>40</v>
      </c>
      <c r="J43" s="46" t="s">
        <v>34</v>
      </c>
      <c r="K43" s="49">
        <v>233999</v>
      </c>
      <c r="L43" s="49">
        <v>1863</v>
      </c>
      <c r="M43" s="49">
        <v>14</v>
      </c>
      <c r="N43" s="50"/>
      <c r="O43" s="50"/>
      <c r="P43" s="39"/>
    </row>
    <row r="44" spans="1:17" s="19" customFormat="1" ht="60" customHeight="1" hidden="1" outlineLevel="3">
      <c r="A44" s="17" t="e">
        <f t="shared" si="0"/>
        <v>#REF!</v>
      </c>
      <c r="B44" s="26" t="s">
        <v>97</v>
      </c>
      <c r="C44" s="26" t="s">
        <v>26</v>
      </c>
      <c r="D44" s="26" t="s">
        <v>52</v>
      </c>
      <c r="E44" s="26" t="s">
        <v>43</v>
      </c>
      <c r="F44" s="26" t="s">
        <v>51</v>
      </c>
      <c r="G44" s="26" t="s">
        <v>43</v>
      </c>
      <c r="H44" s="26" t="s">
        <v>37</v>
      </c>
      <c r="I44" s="26" t="s">
        <v>40</v>
      </c>
      <c r="J44" s="55" t="s">
        <v>116</v>
      </c>
      <c r="K44" s="56">
        <v>17333</v>
      </c>
      <c r="L44" s="56">
        <v>178</v>
      </c>
      <c r="M44" s="56">
        <v>1</v>
      </c>
      <c r="N44" s="57"/>
      <c r="O44" s="57"/>
      <c r="P44" s="64"/>
      <c r="Q44" s="18"/>
    </row>
    <row r="45" spans="1:16" ht="60" customHeight="1" hidden="1" outlineLevel="3">
      <c r="A45" s="14" t="e">
        <f t="shared" si="0"/>
        <v>#REF!</v>
      </c>
      <c r="B45" s="23" t="s">
        <v>97</v>
      </c>
      <c r="C45" s="23" t="s">
        <v>26</v>
      </c>
      <c r="D45" s="23" t="s">
        <v>52</v>
      </c>
      <c r="E45" s="23" t="s">
        <v>43</v>
      </c>
      <c r="F45" s="23" t="s">
        <v>79</v>
      </c>
      <c r="G45" s="23" t="s">
        <v>43</v>
      </c>
      <c r="H45" s="23" t="s">
        <v>37</v>
      </c>
      <c r="I45" s="23" t="s">
        <v>40</v>
      </c>
      <c r="J45" s="46" t="s">
        <v>35</v>
      </c>
      <c r="K45" s="49">
        <v>615332</v>
      </c>
      <c r="L45" s="49">
        <v>5945</v>
      </c>
      <c r="M45" s="49">
        <v>5</v>
      </c>
      <c r="N45" s="50"/>
      <c r="O45" s="50"/>
      <c r="P45" s="39"/>
    </row>
    <row r="46" spans="1:16" ht="60" customHeight="1" outlineLevel="3">
      <c r="A46" s="14"/>
      <c r="B46" s="23" t="s">
        <v>97</v>
      </c>
      <c r="C46" s="23" t="s">
        <v>26</v>
      </c>
      <c r="D46" s="23" t="s">
        <v>52</v>
      </c>
      <c r="E46" s="23" t="s">
        <v>43</v>
      </c>
      <c r="F46" s="23" t="s">
        <v>179</v>
      </c>
      <c r="G46" s="23" t="s">
        <v>38</v>
      </c>
      <c r="H46" s="23" t="s">
        <v>37</v>
      </c>
      <c r="I46" s="23" t="s">
        <v>40</v>
      </c>
      <c r="J46" s="71" t="s">
        <v>180</v>
      </c>
      <c r="K46" s="72"/>
      <c r="L46" s="72"/>
      <c r="M46" s="72"/>
      <c r="N46" s="72"/>
      <c r="O46" s="73"/>
      <c r="P46" s="41">
        <f>P47+P48+P49+P50</f>
        <v>77357.36</v>
      </c>
    </row>
    <row r="47" spans="1:17" s="42" customFormat="1" ht="61.5" customHeight="1" outlineLevel="4">
      <c r="A47" s="35" t="e">
        <f>#REF!+1</f>
        <v>#REF!</v>
      </c>
      <c r="B47" s="23" t="s">
        <v>97</v>
      </c>
      <c r="C47" s="23" t="s">
        <v>26</v>
      </c>
      <c r="D47" s="23" t="s">
        <v>52</v>
      </c>
      <c r="E47" s="23" t="s">
        <v>43</v>
      </c>
      <c r="F47" s="23" t="s">
        <v>169</v>
      </c>
      <c r="G47" s="23" t="s">
        <v>38</v>
      </c>
      <c r="H47" s="23" t="s">
        <v>37</v>
      </c>
      <c r="I47" s="23" t="s">
        <v>40</v>
      </c>
      <c r="J47" s="68" t="s">
        <v>170</v>
      </c>
      <c r="K47" s="69"/>
      <c r="L47" s="69"/>
      <c r="M47" s="69"/>
      <c r="N47" s="69"/>
      <c r="O47" s="70"/>
      <c r="P47" s="63">
        <v>29195.59</v>
      </c>
      <c r="Q47" s="67"/>
    </row>
    <row r="48" spans="1:16" ht="63.75" customHeight="1" outlineLevel="4">
      <c r="A48" s="14" t="e">
        <f>#REF!+1</f>
        <v>#REF!</v>
      </c>
      <c r="B48" s="23" t="s">
        <v>97</v>
      </c>
      <c r="C48" s="23" t="s">
        <v>26</v>
      </c>
      <c r="D48" s="23" t="s">
        <v>52</v>
      </c>
      <c r="E48" s="23" t="s">
        <v>43</v>
      </c>
      <c r="F48" s="23" t="s">
        <v>171</v>
      </c>
      <c r="G48" s="23" t="s">
        <v>38</v>
      </c>
      <c r="H48" s="23" t="s">
        <v>37</v>
      </c>
      <c r="I48" s="23" t="s">
        <v>40</v>
      </c>
      <c r="J48" s="68" t="s">
        <v>172</v>
      </c>
      <c r="K48" s="69"/>
      <c r="L48" s="69"/>
      <c r="M48" s="69"/>
      <c r="N48" s="69"/>
      <c r="O48" s="70"/>
      <c r="P48" s="63">
        <v>657.65</v>
      </c>
    </row>
    <row r="49" spans="1:16" ht="63.75" customHeight="1" outlineLevel="4">
      <c r="A49" s="14"/>
      <c r="B49" s="23" t="s">
        <v>97</v>
      </c>
      <c r="C49" s="23" t="s">
        <v>26</v>
      </c>
      <c r="D49" s="23" t="s">
        <v>52</v>
      </c>
      <c r="E49" s="23" t="s">
        <v>43</v>
      </c>
      <c r="F49" s="23" t="s">
        <v>173</v>
      </c>
      <c r="G49" s="23" t="s">
        <v>38</v>
      </c>
      <c r="H49" s="23" t="s">
        <v>37</v>
      </c>
      <c r="I49" s="23" t="s">
        <v>40</v>
      </c>
      <c r="J49" s="68" t="s">
        <v>174</v>
      </c>
      <c r="K49" s="69"/>
      <c r="L49" s="69"/>
      <c r="M49" s="69"/>
      <c r="N49" s="69"/>
      <c r="O49" s="70"/>
      <c r="P49" s="63">
        <v>50016.57</v>
      </c>
    </row>
    <row r="50" spans="1:16" ht="63.75" customHeight="1" outlineLevel="4">
      <c r="A50" s="14"/>
      <c r="B50" s="23" t="s">
        <v>97</v>
      </c>
      <c r="C50" s="23" t="s">
        <v>26</v>
      </c>
      <c r="D50" s="23" t="s">
        <v>52</v>
      </c>
      <c r="E50" s="23" t="s">
        <v>43</v>
      </c>
      <c r="F50" s="23" t="s">
        <v>175</v>
      </c>
      <c r="G50" s="23" t="s">
        <v>38</v>
      </c>
      <c r="H50" s="23" t="s">
        <v>37</v>
      </c>
      <c r="I50" s="23" t="s">
        <v>40</v>
      </c>
      <c r="J50" s="68" t="s">
        <v>176</v>
      </c>
      <c r="K50" s="69"/>
      <c r="L50" s="69"/>
      <c r="M50" s="69"/>
      <c r="N50" s="69"/>
      <c r="O50" s="70"/>
      <c r="P50" s="63">
        <v>-2512.45</v>
      </c>
    </row>
    <row r="51" spans="1:16" ht="39" customHeight="1" outlineLevel="4">
      <c r="A51" s="14"/>
      <c r="B51" s="23" t="s">
        <v>97</v>
      </c>
      <c r="C51" s="23" t="s">
        <v>26</v>
      </c>
      <c r="D51" s="23" t="s">
        <v>60</v>
      </c>
      <c r="E51" s="23" t="s">
        <v>52</v>
      </c>
      <c r="F51" s="23" t="s">
        <v>39</v>
      </c>
      <c r="G51" s="23" t="s">
        <v>38</v>
      </c>
      <c r="H51" s="23" t="s">
        <v>123</v>
      </c>
      <c r="I51" s="23" t="s">
        <v>40</v>
      </c>
      <c r="J51" s="71" t="s">
        <v>157</v>
      </c>
      <c r="K51" s="72"/>
      <c r="L51" s="72"/>
      <c r="M51" s="72"/>
      <c r="N51" s="72"/>
      <c r="O51" s="73"/>
      <c r="P51" s="61">
        <v>23533.5</v>
      </c>
    </row>
    <row r="52" spans="1:17" s="1" customFormat="1" ht="15.75" customHeight="1" outlineLevel="1">
      <c r="A52" s="14" t="e">
        <f>#REF!+1</f>
        <v>#REF!</v>
      </c>
      <c r="B52" s="25" t="s">
        <v>97</v>
      </c>
      <c r="C52" s="25" t="s">
        <v>26</v>
      </c>
      <c r="D52" s="25" t="s">
        <v>50</v>
      </c>
      <c r="E52" s="25" t="s">
        <v>36</v>
      </c>
      <c r="F52" s="25" t="s">
        <v>96</v>
      </c>
      <c r="G52" s="25" t="s">
        <v>36</v>
      </c>
      <c r="H52" s="25" t="s">
        <v>37</v>
      </c>
      <c r="I52" s="25" t="s">
        <v>96</v>
      </c>
      <c r="J52" s="71" t="s">
        <v>0</v>
      </c>
      <c r="K52" s="72"/>
      <c r="L52" s="72"/>
      <c r="M52" s="72"/>
      <c r="N52" s="72"/>
      <c r="O52" s="73"/>
      <c r="P52" s="41">
        <f>SUM(P53+P57)</f>
        <v>559280.47</v>
      </c>
      <c r="Q52" s="4"/>
    </row>
    <row r="53" spans="1:16" s="42" customFormat="1" ht="15.75" customHeight="1" outlineLevel="3" collapsed="1">
      <c r="A53" s="35"/>
      <c r="B53" s="25" t="s">
        <v>97</v>
      </c>
      <c r="C53" s="25" t="s">
        <v>26</v>
      </c>
      <c r="D53" s="25" t="s">
        <v>50</v>
      </c>
      <c r="E53" s="25" t="s">
        <v>38</v>
      </c>
      <c r="F53" s="25" t="s">
        <v>96</v>
      </c>
      <c r="G53" s="25" t="s">
        <v>36</v>
      </c>
      <c r="H53" s="25" t="s">
        <v>37</v>
      </c>
      <c r="I53" s="25" t="s">
        <v>40</v>
      </c>
      <c r="J53" s="71" t="s">
        <v>137</v>
      </c>
      <c r="K53" s="72"/>
      <c r="L53" s="72"/>
      <c r="M53" s="72"/>
      <c r="N53" s="72"/>
      <c r="O53" s="73"/>
      <c r="P53" s="41">
        <f>SUM(P54)</f>
        <v>47117.64</v>
      </c>
    </row>
    <row r="54" spans="1:16" s="42" customFormat="1" ht="51" customHeight="1" outlineLevel="3" collapsed="1">
      <c r="A54" s="35"/>
      <c r="B54" s="25" t="s">
        <v>97</v>
      </c>
      <c r="C54" s="25" t="s">
        <v>26</v>
      </c>
      <c r="D54" s="25" t="s">
        <v>50</v>
      </c>
      <c r="E54" s="25" t="s">
        <v>38</v>
      </c>
      <c r="F54" s="25" t="s">
        <v>45</v>
      </c>
      <c r="G54" s="25" t="s">
        <v>119</v>
      </c>
      <c r="H54" s="25" t="s">
        <v>37</v>
      </c>
      <c r="I54" s="25" t="s">
        <v>40</v>
      </c>
      <c r="J54" s="71" t="s">
        <v>138</v>
      </c>
      <c r="K54" s="72"/>
      <c r="L54" s="72"/>
      <c r="M54" s="72"/>
      <c r="N54" s="72"/>
      <c r="O54" s="73"/>
      <c r="P54" s="41">
        <f>SUM(P55+P56)</f>
        <v>47117.64</v>
      </c>
    </row>
    <row r="55" spans="1:17" ht="51" customHeight="1" outlineLevel="3" collapsed="1">
      <c r="A55" s="14"/>
      <c r="B55" s="23" t="s">
        <v>97</v>
      </c>
      <c r="C55" s="23" t="s">
        <v>26</v>
      </c>
      <c r="D55" s="23" t="s">
        <v>50</v>
      </c>
      <c r="E55" s="23" t="s">
        <v>38</v>
      </c>
      <c r="F55" s="23" t="s">
        <v>45</v>
      </c>
      <c r="G55" s="23" t="s">
        <v>119</v>
      </c>
      <c r="H55" s="23" t="s">
        <v>123</v>
      </c>
      <c r="I55" s="23" t="s">
        <v>40</v>
      </c>
      <c r="J55" s="68" t="s">
        <v>138</v>
      </c>
      <c r="K55" s="69"/>
      <c r="L55" s="69"/>
      <c r="M55" s="69"/>
      <c r="N55" s="69"/>
      <c r="O55" s="70"/>
      <c r="P55" s="39">
        <v>46344.72</v>
      </c>
      <c r="Q55" s="2"/>
    </row>
    <row r="56" spans="1:17" ht="51" customHeight="1" outlineLevel="3" collapsed="1">
      <c r="A56" s="14"/>
      <c r="B56" s="23" t="s">
        <v>97</v>
      </c>
      <c r="C56" s="23" t="s">
        <v>26</v>
      </c>
      <c r="D56" s="23" t="s">
        <v>50</v>
      </c>
      <c r="E56" s="23" t="s">
        <v>38</v>
      </c>
      <c r="F56" s="23" t="s">
        <v>45</v>
      </c>
      <c r="G56" s="23" t="s">
        <v>119</v>
      </c>
      <c r="H56" s="23" t="s">
        <v>152</v>
      </c>
      <c r="I56" s="23" t="s">
        <v>40</v>
      </c>
      <c r="J56" s="68" t="s">
        <v>177</v>
      </c>
      <c r="K56" s="69"/>
      <c r="L56" s="69"/>
      <c r="M56" s="69"/>
      <c r="N56" s="69"/>
      <c r="O56" s="70"/>
      <c r="P56" s="39">
        <v>772.92</v>
      </c>
      <c r="Q56" s="2"/>
    </row>
    <row r="57" spans="1:16" s="42" customFormat="1" ht="15.75" customHeight="1" outlineLevel="3" collapsed="1">
      <c r="A57" s="35"/>
      <c r="B57" s="25" t="s">
        <v>97</v>
      </c>
      <c r="C57" s="25" t="s">
        <v>26</v>
      </c>
      <c r="D57" s="25" t="s">
        <v>50</v>
      </c>
      <c r="E57" s="25" t="s">
        <v>50</v>
      </c>
      <c r="F57" s="25" t="s">
        <v>96</v>
      </c>
      <c r="G57" s="25" t="s">
        <v>36</v>
      </c>
      <c r="H57" s="25" t="s">
        <v>37</v>
      </c>
      <c r="I57" s="25" t="s">
        <v>40</v>
      </c>
      <c r="J57" s="71" t="s">
        <v>131</v>
      </c>
      <c r="K57" s="72"/>
      <c r="L57" s="72"/>
      <c r="M57" s="72"/>
      <c r="N57" s="72"/>
      <c r="O57" s="73"/>
      <c r="P57" s="41">
        <f>SUM(P58+P61)</f>
        <v>512162.82999999996</v>
      </c>
    </row>
    <row r="58" spans="1:16" s="42" customFormat="1" ht="77.25" customHeight="1" outlineLevel="3" collapsed="1">
      <c r="A58" s="35"/>
      <c r="B58" s="25" t="s">
        <v>97</v>
      </c>
      <c r="C58" s="25" t="s">
        <v>26</v>
      </c>
      <c r="D58" s="25" t="s">
        <v>50</v>
      </c>
      <c r="E58" s="25" t="s">
        <v>50</v>
      </c>
      <c r="F58" s="25" t="s">
        <v>61</v>
      </c>
      <c r="G58" s="25" t="s">
        <v>119</v>
      </c>
      <c r="H58" s="25" t="s">
        <v>37</v>
      </c>
      <c r="I58" s="25" t="s">
        <v>40</v>
      </c>
      <c r="J58" s="71" t="s">
        <v>130</v>
      </c>
      <c r="K58" s="72"/>
      <c r="L58" s="72"/>
      <c r="M58" s="72"/>
      <c r="N58" s="72"/>
      <c r="O58" s="73"/>
      <c r="P58" s="41">
        <f>P59+P60</f>
        <v>505565.98</v>
      </c>
    </row>
    <row r="59" spans="1:17" ht="77.25" customHeight="1" outlineLevel="3" collapsed="1">
      <c r="A59" s="14"/>
      <c r="B59" s="23" t="s">
        <v>97</v>
      </c>
      <c r="C59" s="23" t="s">
        <v>26</v>
      </c>
      <c r="D59" s="23" t="s">
        <v>50</v>
      </c>
      <c r="E59" s="23" t="s">
        <v>50</v>
      </c>
      <c r="F59" s="23" t="s">
        <v>61</v>
      </c>
      <c r="G59" s="23" t="s">
        <v>119</v>
      </c>
      <c r="H59" s="23" t="s">
        <v>123</v>
      </c>
      <c r="I59" s="23" t="s">
        <v>40</v>
      </c>
      <c r="J59" s="68" t="s">
        <v>130</v>
      </c>
      <c r="K59" s="69"/>
      <c r="L59" s="69"/>
      <c r="M59" s="69"/>
      <c r="N59" s="69"/>
      <c r="O59" s="70"/>
      <c r="P59" s="39">
        <v>499463.99</v>
      </c>
      <c r="Q59" s="2"/>
    </row>
    <row r="60" spans="1:17" ht="77.25" customHeight="1" outlineLevel="3">
      <c r="A60" s="14"/>
      <c r="B60" s="23" t="s">
        <v>97</v>
      </c>
      <c r="C60" s="23" t="s">
        <v>26</v>
      </c>
      <c r="D60" s="23" t="s">
        <v>50</v>
      </c>
      <c r="E60" s="23" t="s">
        <v>50</v>
      </c>
      <c r="F60" s="23" t="s">
        <v>61</v>
      </c>
      <c r="G60" s="23" t="s">
        <v>119</v>
      </c>
      <c r="H60" s="23" t="s">
        <v>152</v>
      </c>
      <c r="I60" s="23" t="s">
        <v>40</v>
      </c>
      <c r="J60" s="68" t="s">
        <v>130</v>
      </c>
      <c r="K60" s="69"/>
      <c r="L60" s="69"/>
      <c r="M60" s="69"/>
      <c r="N60" s="69"/>
      <c r="O60" s="70"/>
      <c r="P60" s="39">
        <v>6101.99</v>
      </c>
      <c r="Q60" s="2"/>
    </row>
    <row r="61" spans="1:16" s="42" customFormat="1" ht="75" customHeight="1" outlineLevel="3" collapsed="1">
      <c r="A61" s="35"/>
      <c r="B61" s="25" t="s">
        <v>97</v>
      </c>
      <c r="C61" s="25" t="s">
        <v>26</v>
      </c>
      <c r="D61" s="25" t="s">
        <v>50</v>
      </c>
      <c r="E61" s="25" t="s">
        <v>50</v>
      </c>
      <c r="F61" s="25" t="s">
        <v>62</v>
      </c>
      <c r="G61" s="25" t="s">
        <v>119</v>
      </c>
      <c r="H61" s="25" t="s">
        <v>37</v>
      </c>
      <c r="I61" s="25" t="s">
        <v>40</v>
      </c>
      <c r="J61" s="71" t="s">
        <v>132</v>
      </c>
      <c r="K61" s="72"/>
      <c r="L61" s="72"/>
      <c r="M61" s="72"/>
      <c r="N61" s="72"/>
      <c r="O61" s="73"/>
      <c r="P61" s="41">
        <f>SUM(P62+P63+P64)</f>
        <v>6596.85</v>
      </c>
    </row>
    <row r="62" spans="1:17" ht="62.25" customHeight="1" outlineLevel="3" collapsed="1">
      <c r="A62" s="14"/>
      <c r="B62" s="23" t="s">
        <v>97</v>
      </c>
      <c r="C62" s="23" t="s">
        <v>26</v>
      </c>
      <c r="D62" s="23" t="s">
        <v>50</v>
      </c>
      <c r="E62" s="23" t="s">
        <v>50</v>
      </c>
      <c r="F62" s="23" t="s">
        <v>62</v>
      </c>
      <c r="G62" s="23" t="s">
        <v>119</v>
      </c>
      <c r="H62" s="23" t="s">
        <v>123</v>
      </c>
      <c r="I62" s="23" t="s">
        <v>40</v>
      </c>
      <c r="J62" s="68" t="s">
        <v>132</v>
      </c>
      <c r="K62" s="69"/>
      <c r="L62" s="69"/>
      <c r="M62" s="69"/>
      <c r="N62" s="69"/>
      <c r="O62" s="70"/>
      <c r="P62" s="39">
        <v>5999.85</v>
      </c>
      <c r="Q62" s="2"/>
    </row>
    <row r="63" spans="1:17" ht="62.25" customHeight="1" outlineLevel="3" collapsed="1">
      <c r="A63" s="14"/>
      <c r="B63" s="23" t="s">
        <v>97</v>
      </c>
      <c r="C63" s="23" t="s">
        <v>26</v>
      </c>
      <c r="D63" s="23" t="s">
        <v>50</v>
      </c>
      <c r="E63" s="23" t="s">
        <v>50</v>
      </c>
      <c r="F63" s="23" t="s">
        <v>62</v>
      </c>
      <c r="G63" s="23" t="s">
        <v>119</v>
      </c>
      <c r="H63" s="23" t="s">
        <v>152</v>
      </c>
      <c r="I63" s="23" t="s">
        <v>40</v>
      </c>
      <c r="J63" s="68" t="s">
        <v>132</v>
      </c>
      <c r="K63" s="69"/>
      <c r="L63" s="69"/>
      <c r="M63" s="69"/>
      <c r="N63" s="69"/>
      <c r="O63" s="70"/>
      <c r="P63" s="39">
        <v>97</v>
      </c>
      <c r="Q63" s="2"/>
    </row>
    <row r="64" spans="1:17" ht="62.25" customHeight="1" outlineLevel="3" collapsed="1">
      <c r="A64" s="14"/>
      <c r="B64" s="23" t="s">
        <v>97</v>
      </c>
      <c r="C64" s="23" t="s">
        <v>26</v>
      </c>
      <c r="D64" s="23" t="s">
        <v>50</v>
      </c>
      <c r="E64" s="23" t="s">
        <v>50</v>
      </c>
      <c r="F64" s="23" t="s">
        <v>62</v>
      </c>
      <c r="G64" s="23" t="s">
        <v>119</v>
      </c>
      <c r="H64" s="23" t="s">
        <v>153</v>
      </c>
      <c r="I64" s="23" t="s">
        <v>40</v>
      </c>
      <c r="J64" s="68" t="s">
        <v>132</v>
      </c>
      <c r="K64" s="69"/>
      <c r="L64" s="69"/>
      <c r="M64" s="69"/>
      <c r="N64" s="69"/>
      <c r="O64" s="70"/>
      <c r="P64" s="39">
        <v>500</v>
      </c>
      <c r="Q64" s="2"/>
    </row>
    <row r="65" spans="1:16" s="42" customFormat="1" ht="33.75" customHeight="1" outlineLevel="3" collapsed="1">
      <c r="A65" s="35"/>
      <c r="B65" s="25" t="s">
        <v>97</v>
      </c>
      <c r="C65" s="25" t="s">
        <v>26</v>
      </c>
      <c r="D65" s="25" t="s">
        <v>155</v>
      </c>
      <c r="E65" s="25" t="s">
        <v>36</v>
      </c>
      <c r="F65" s="25" t="s">
        <v>96</v>
      </c>
      <c r="G65" s="25" t="s">
        <v>36</v>
      </c>
      <c r="H65" s="25" t="s">
        <v>37</v>
      </c>
      <c r="I65" s="25" t="s">
        <v>40</v>
      </c>
      <c r="J65" s="71" t="s">
        <v>154</v>
      </c>
      <c r="K65" s="72"/>
      <c r="L65" s="72"/>
      <c r="M65" s="72"/>
      <c r="N65" s="72"/>
      <c r="O65" s="73"/>
      <c r="P65" s="41">
        <f>SUM(P66)</f>
        <v>0</v>
      </c>
    </row>
    <row r="66" spans="1:16" s="42" customFormat="1" ht="33.75" customHeight="1" outlineLevel="3" collapsed="1">
      <c r="A66" s="35"/>
      <c r="B66" s="25" t="s">
        <v>97</v>
      </c>
      <c r="C66" s="25" t="s">
        <v>26</v>
      </c>
      <c r="D66" s="25" t="s">
        <v>155</v>
      </c>
      <c r="E66" s="25" t="s">
        <v>58</v>
      </c>
      <c r="F66" s="25" t="s">
        <v>47</v>
      </c>
      <c r="G66" s="25" t="s">
        <v>119</v>
      </c>
      <c r="H66" s="25" t="s">
        <v>37</v>
      </c>
      <c r="I66" s="25" t="s">
        <v>40</v>
      </c>
      <c r="J66" s="71" t="s">
        <v>154</v>
      </c>
      <c r="K66" s="72"/>
      <c r="L66" s="72"/>
      <c r="M66" s="72"/>
      <c r="N66" s="72"/>
      <c r="O66" s="73"/>
      <c r="P66" s="41">
        <f>SUM(P67+P68)</f>
        <v>0</v>
      </c>
    </row>
    <row r="67" spans="1:17" ht="33.75" customHeight="1" outlineLevel="3" collapsed="1">
      <c r="A67" s="14"/>
      <c r="B67" s="23" t="s">
        <v>97</v>
      </c>
      <c r="C67" s="23" t="s">
        <v>26</v>
      </c>
      <c r="D67" s="23" t="s">
        <v>155</v>
      </c>
      <c r="E67" s="23" t="s">
        <v>58</v>
      </c>
      <c r="F67" s="23" t="s">
        <v>47</v>
      </c>
      <c r="G67" s="23" t="s">
        <v>119</v>
      </c>
      <c r="H67" s="23" t="s">
        <v>123</v>
      </c>
      <c r="I67" s="23" t="s">
        <v>40</v>
      </c>
      <c r="J67" s="68" t="s">
        <v>154</v>
      </c>
      <c r="K67" s="69"/>
      <c r="L67" s="69"/>
      <c r="M67" s="69"/>
      <c r="N67" s="69"/>
      <c r="O67" s="70"/>
      <c r="P67" s="39"/>
      <c r="Q67" s="2"/>
    </row>
    <row r="68" spans="1:17" ht="33.75" customHeight="1" outlineLevel="3" collapsed="1">
      <c r="A68" s="14"/>
      <c r="B68" s="23" t="s">
        <v>97</v>
      </c>
      <c r="C68" s="23" t="s">
        <v>26</v>
      </c>
      <c r="D68" s="23" t="s">
        <v>155</v>
      </c>
      <c r="E68" s="23" t="s">
        <v>58</v>
      </c>
      <c r="F68" s="23" t="s">
        <v>159</v>
      </c>
      <c r="G68" s="23" t="s">
        <v>119</v>
      </c>
      <c r="H68" s="23" t="s">
        <v>152</v>
      </c>
      <c r="I68" s="23" t="s">
        <v>40</v>
      </c>
      <c r="J68" s="68" t="s">
        <v>154</v>
      </c>
      <c r="K68" s="69"/>
      <c r="L68" s="69"/>
      <c r="M68" s="69"/>
      <c r="N68" s="69"/>
      <c r="O68" s="70"/>
      <c r="P68" s="39"/>
      <c r="Q68" s="2"/>
    </row>
    <row r="69" spans="1:16" s="1" customFormat="1" ht="15.75" customHeight="1" outlineLevel="1">
      <c r="A69" s="14"/>
      <c r="B69" s="24" t="s">
        <v>142</v>
      </c>
      <c r="C69" s="24" t="s">
        <v>125</v>
      </c>
      <c r="D69" s="24" t="s">
        <v>36</v>
      </c>
      <c r="E69" s="24" t="s">
        <v>36</v>
      </c>
      <c r="F69" s="24" t="s">
        <v>96</v>
      </c>
      <c r="G69" s="24" t="s">
        <v>36</v>
      </c>
      <c r="H69" s="24" t="s">
        <v>37</v>
      </c>
      <c r="I69" s="24" t="s">
        <v>96</v>
      </c>
      <c r="J69" s="77" t="s">
        <v>28</v>
      </c>
      <c r="K69" s="78"/>
      <c r="L69" s="78"/>
      <c r="M69" s="78"/>
      <c r="N69" s="78"/>
      <c r="O69" s="79"/>
      <c r="P69" s="41">
        <f>P70+P95</f>
        <v>7121688.67</v>
      </c>
    </row>
    <row r="70" spans="1:16" ht="15.75" customHeight="1" outlineLevel="3" collapsed="1">
      <c r="A70" s="14"/>
      <c r="B70" s="25" t="s">
        <v>142</v>
      </c>
      <c r="C70" s="25" t="s">
        <v>26</v>
      </c>
      <c r="D70" s="25" t="s">
        <v>36</v>
      </c>
      <c r="E70" s="25" t="s">
        <v>36</v>
      </c>
      <c r="F70" s="25" t="s">
        <v>96</v>
      </c>
      <c r="G70" s="25" t="s">
        <v>36</v>
      </c>
      <c r="H70" s="25" t="s">
        <v>37</v>
      </c>
      <c r="I70" s="25" t="s">
        <v>96</v>
      </c>
      <c r="J70" s="71" t="s">
        <v>140</v>
      </c>
      <c r="K70" s="72"/>
      <c r="L70" s="72"/>
      <c r="M70" s="72"/>
      <c r="N70" s="72"/>
      <c r="O70" s="73"/>
      <c r="P70" s="41">
        <f>P71+P81+P85+P88+P91</f>
        <v>146170.67</v>
      </c>
    </row>
    <row r="71" spans="1:16" ht="15.75" customHeight="1" outlineLevel="3" collapsed="1">
      <c r="A71" s="14"/>
      <c r="B71" s="25" t="s">
        <v>142</v>
      </c>
      <c r="C71" s="25" t="s">
        <v>26</v>
      </c>
      <c r="D71" s="25" t="s">
        <v>49</v>
      </c>
      <c r="E71" s="25" t="s">
        <v>36</v>
      </c>
      <c r="F71" s="25" t="s">
        <v>96</v>
      </c>
      <c r="G71" s="25" t="s">
        <v>36</v>
      </c>
      <c r="H71" s="25" t="s">
        <v>37</v>
      </c>
      <c r="I71" s="25" t="s">
        <v>96</v>
      </c>
      <c r="J71" s="71" t="s">
        <v>95</v>
      </c>
      <c r="K71" s="72"/>
      <c r="L71" s="72"/>
      <c r="M71" s="72"/>
      <c r="N71" s="72"/>
      <c r="O71" s="73"/>
      <c r="P71" s="41">
        <f>SUM(P74)</f>
        <v>31500</v>
      </c>
    </row>
    <row r="72" spans="1:16" ht="45" customHeight="1" outlineLevel="3" collapsed="1">
      <c r="A72" s="14"/>
      <c r="B72" s="23" t="s">
        <v>142</v>
      </c>
      <c r="C72" s="23" t="s">
        <v>26</v>
      </c>
      <c r="D72" s="23" t="s">
        <v>49</v>
      </c>
      <c r="E72" s="23" t="s">
        <v>58</v>
      </c>
      <c r="F72" s="23" t="s">
        <v>96</v>
      </c>
      <c r="G72" s="23" t="s">
        <v>38</v>
      </c>
      <c r="H72" s="23" t="s">
        <v>37</v>
      </c>
      <c r="I72" s="23" t="s">
        <v>40</v>
      </c>
      <c r="J72" s="68" t="s">
        <v>126</v>
      </c>
      <c r="K72" s="69"/>
      <c r="L72" s="69"/>
      <c r="M72" s="69"/>
      <c r="N72" s="69"/>
      <c r="O72" s="70"/>
      <c r="P72" s="39">
        <f>P74</f>
        <v>31500</v>
      </c>
    </row>
    <row r="73" spans="1:16" ht="30" customHeight="1" outlineLevel="3" collapsed="1">
      <c r="A73" s="14"/>
      <c r="B73" s="23" t="s">
        <v>142</v>
      </c>
      <c r="C73" s="23" t="s">
        <v>26</v>
      </c>
      <c r="D73" s="23" t="s">
        <v>49</v>
      </c>
      <c r="E73" s="23" t="s">
        <v>58</v>
      </c>
      <c r="F73" s="23" t="s">
        <v>44</v>
      </c>
      <c r="G73" s="23" t="s">
        <v>38</v>
      </c>
      <c r="H73" s="23" t="s">
        <v>37</v>
      </c>
      <c r="I73" s="23" t="s">
        <v>40</v>
      </c>
      <c r="J73" s="68" t="s">
        <v>122</v>
      </c>
      <c r="K73" s="69"/>
      <c r="L73" s="69"/>
      <c r="M73" s="69"/>
      <c r="N73" s="69"/>
      <c r="O73" s="70"/>
      <c r="P73" s="39">
        <v>31500</v>
      </c>
    </row>
    <row r="74" spans="1:16" ht="78" customHeight="1" outlineLevel="3" collapsed="1">
      <c r="A74" s="14"/>
      <c r="B74" s="23" t="s">
        <v>142</v>
      </c>
      <c r="C74" s="23" t="s">
        <v>26</v>
      </c>
      <c r="D74" s="23" t="s">
        <v>49</v>
      </c>
      <c r="E74" s="23" t="s">
        <v>58</v>
      </c>
      <c r="F74" s="23" t="s">
        <v>44</v>
      </c>
      <c r="G74" s="23" t="s">
        <v>38</v>
      </c>
      <c r="H74" s="23" t="s">
        <v>123</v>
      </c>
      <c r="I74" s="23" t="s">
        <v>40</v>
      </c>
      <c r="J74" s="68" t="s">
        <v>127</v>
      </c>
      <c r="K74" s="69"/>
      <c r="L74" s="69"/>
      <c r="M74" s="69"/>
      <c r="N74" s="69"/>
      <c r="O74" s="70"/>
      <c r="P74" s="39">
        <v>31500</v>
      </c>
    </row>
    <row r="75" spans="1:16" ht="33.75" customHeight="1" hidden="1" outlineLevel="3">
      <c r="A75" s="14" t="e">
        <f>#REF!+1</f>
        <v>#REF!</v>
      </c>
      <c r="B75" s="25" t="s">
        <v>142</v>
      </c>
      <c r="C75" s="23" t="s">
        <v>26</v>
      </c>
      <c r="D75" s="23" t="s">
        <v>50</v>
      </c>
      <c r="E75" s="23" t="s">
        <v>43</v>
      </c>
      <c r="F75" s="23" t="s">
        <v>39</v>
      </c>
      <c r="G75" s="23" t="s">
        <v>43</v>
      </c>
      <c r="H75" s="23" t="s">
        <v>37</v>
      </c>
      <c r="I75" s="23" t="s">
        <v>40</v>
      </c>
      <c r="J75" s="46" t="s">
        <v>1</v>
      </c>
      <c r="K75" s="49">
        <v>4705209</v>
      </c>
      <c r="L75" s="51"/>
      <c r="M75" s="51"/>
      <c r="N75" s="50"/>
      <c r="O75" s="50"/>
      <c r="P75" s="39"/>
    </row>
    <row r="76" spans="1:17" s="1" customFormat="1" ht="15" customHeight="1" hidden="1" outlineLevel="2">
      <c r="A76" s="14" t="e">
        <f>A75+1</f>
        <v>#REF!</v>
      </c>
      <c r="B76" s="25" t="s">
        <v>142</v>
      </c>
      <c r="C76" s="23" t="s">
        <v>26</v>
      </c>
      <c r="D76" s="23" t="s">
        <v>50</v>
      </c>
      <c r="E76" s="23" t="s">
        <v>52</v>
      </c>
      <c r="F76" s="23" t="s">
        <v>96</v>
      </c>
      <c r="G76" s="23" t="s">
        <v>38</v>
      </c>
      <c r="H76" s="23" t="s">
        <v>37</v>
      </c>
      <c r="I76" s="23" t="s">
        <v>40</v>
      </c>
      <c r="J76" s="46" t="s">
        <v>90</v>
      </c>
      <c r="K76" s="49">
        <v>27305</v>
      </c>
      <c r="L76" s="51"/>
      <c r="M76" s="51"/>
      <c r="N76" s="50"/>
      <c r="O76" s="50"/>
      <c r="P76" s="39"/>
      <c r="Q76" s="4"/>
    </row>
    <row r="77" spans="1:17" s="1" customFormat="1" ht="15" customHeight="1" hidden="1" outlineLevel="2">
      <c r="A77" s="14" t="e">
        <f>A76+1</f>
        <v>#REF!</v>
      </c>
      <c r="B77" s="25" t="s">
        <v>142</v>
      </c>
      <c r="C77" s="23" t="s">
        <v>26</v>
      </c>
      <c r="D77" s="23" t="s">
        <v>50</v>
      </c>
      <c r="E77" s="23" t="s">
        <v>58</v>
      </c>
      <c r="F77" s="23" t="s">
        <v>96</v>
      </c>
      <c r="G77" s="23" t="s">
        <v>43</v>
      </c>
      <c r="H77" s="23" t="s">
        <v>37</v>
      </c>
      <c r="I77" s="23" t="s">
        <v>40</v>
      </c>
      <c r="J77" s="46" t="s">
        <v>91</v>
      </c>
      <c r="K77" s="49">
        <f>K78+K79</f>
        <v>627811</v>
      </c>
      <c r="L77" s="51"/>
      <c r="M77" s="51"/>
      <c r="N77" s="50"/>
      <c r="O77" s="50"/>
      <c r="P77" s="39"/>
      <c r="Q77" s="4"/>
    </row>
    <row r="78" spans="1:16" ht="15.75" customHeight="1" hidden="1" outlineLevel="3">
      <c r="A78" s="14" t="e">
        <f>A77+1</f>
        <v>#REF!</v>
      </c>
      <c r="B78" s="25" t="s">
        <v>142</v>
      </c>
      <c r="C78" s="23" t="s">
        <v>26</v>
      </c>
      <c r="D78" s="23" t="s">
        <v>50</v>
      </c>
      <c r="E78" s="23" t="s">
        <v>58</v>
      </c>
      <c r="F78" s="23" t="s">
        <v>41</v>
      </c>
      <c r="G78" s="23" t="s">
        <v>43</v>
      </c>
      <c r="H78" s="23" t="s">
        <v>37</v>
      </c>
      <c r="I78" s="23" t="s">
        <v>40</v>
      </c>
      <c r="J78" s="46" t="s">
        <v>92</v>
      </c>
      <c r="K78" s="49">
        <f>200667+15136</f>
        <v>215803</v>
      </c>
      <c r="L78" s="51"/>
      <c r="M78" s="51"/>
      <c r="N78" s="50"/>
      <c r="O78" s="50"/>
      <c r="P78" s="39"/>
    </row>
    <row r="79" spans="1:16" ht="18.75" customHeight="1" hidden="1" outlineLevel="3">
      <c r="A79" s="14" t="e">
        <f>A78+1</f>
        <v>#REF!</v>
      </c>
      <c r="B79" s="25" t="s">
        <v>142</v>
      </c>
      <c r="C79" s="23" t="s">
        <v>26</v>
      </c>
      <c r="D79" s="23" t="s">
        <v>50</v>
      </c>
      <c r="E79" s="23" t="s">
        <v>58</v>
      </c>
      <c r="F79" s="23" t="s">
        <v>42</v>
      </c>
      <c r="G79" s="23" t="s">
        <v>43</v>
      </c>
      <c r="H79" s="23" t="s">
        <v>37</v>
      </c>
      <c r="I79" s="23" t="s">
        <v>40</v>
      </c>
      <c r="J79" s="46" t="s">
        <v>93</v>
      </c>
      <c r="K79" s="49">
        <f>383144+28864</f>
        <v>412008</v>
      </c>
      <c r="L79" s="51"/>
      <c r="M79" s="51"/>
      <c r="N79" s="50"/>
      <c r="O79" s="50"/>
      <c r="P79" s="39"/>
    </row>
    <row r="80" spans="1:17" s="1" customFormat="1" ht="15" customHeight="1" hidden="1" outlineLevel="2">
      <c r="A80" s="14" t="e">
        <f>A79+1</f>
        <v>#REF!</v>
      </c>
      <c r="B80" s="25" t="s">
        <v>142</v>
      </c>
      <c r="C80" s="23" t="s">
        <v>26</v>
      </c>
      <c r="D80" s="23" t="s">
        <v>50</v>
      </c>
      <c r="E80" s="23" t="s">
        <v>60</v>
      </c>
      <c r="F80" s="23" t="s">
        <v>96</v>
      </c>
      <c r="G80" s="23" t="s">
        <v>36</v>
      </c>
      <c r="H80" s="23" t="s">
        <v>37</v>
      </c>
      <c r="I80" s="23" t="s">
        <v>40</v>
      </c>
      <c r="J80" s="46" t="s">
        <v>94</v>
      </c>
      <c r="K80" s="49" t="e">
        <f>#REF!</f>
        <v>#REF!</v>
      </c>
      <c r="L80" s="51"/>
      <c r="M80" s="51"/>
      <c r="N80" s="50"/>
      <c r="O80" s="50"/>
      <c r="P80" s="39"/>
      <c r="Q80" s="4"/>
    </row>
    <row r="81" spans="1:16" ht="48.75" customHeight="1" outlineLevel="3" collapsed="1">
      <c r="A81" s="14"/>
      <c r="B81" s="25" t="s">
        <v>142</v>
      </c>
      <c r="C81" s="25" t="s">
        <v>26</v>
      </c>
      <c r="D81" s="25" t="s">
        <v>63</v>
      </c>
      <c r="E81" s="25" t="s">
        <v>36</v>
      </c>
      <c r="F81" s="25" t="s">
        <v>96</v>
      </c>
      <c r="G81" s="25" t="s">
        <v>36</v>
      </c>
      <c r="H81" s="25" t="s">
        <v>37</v>
      </c>
      <c r="I81" s="25" t="s">
        <v>96</v>
      </c>
      <c r="J81" s="71" t="s">
        <v>128</v>
      </c>
      <c r="K81" s="72"/>
      <c r="L81" s="72"/>
      <c r="M81" s="72"/>
      <c r="N81" s="72"/>
      <c r="O81" s="73"/>
      <c r="P81" s="41">
        <f>SUM(P82)</f>
        <v>11513.41</v>
      </c>
    </row>
    <row r="82" spans="1:16" ht="78.75" customHeight="1" outlineLevel="3">
      <c r="A82" s="14" t="e">
        <f>A79+1</f>
        <v>#REF!</v>
      </c>
      <c r="B82" s="23" t="s">
        <v>142</v>
      </c>
      <c r="C82" s="23" t="s">
        <v>26</v>
      </c>
      <c r="D82" s="23" t="s">
        <v>63</v>
      </c>
      <c r="E82" s="23" t="s">
        <v>60</v>
      </c>
      <c r="F82" s="23" t="s">
        <v>96</v>
      </c>
      <c r="G82" s="23" t="s">
        <v>36</v>
      </c>
      <c r="H82" s="23" t="s">
        <v>37</v>
      </c>
      <c r="I82" s="23" t="s">
        <v>59</v>
      </c>
      <c r="J82" s="68" t="s">
        <v>129</v>
      </c>
      <c r="K82" s="69"/>
      <c r="L82" s="69"/>
      <c r="M82" s="69"/>
      <c r="N82" s="69"/>
      <c r="O82" s="70"/>
      <c r="P82" s="39">
        <f>P83</f>
        <v>11513.41</v>
      </c>
    </row>
    <row r="83" spans="1:16" ht="63.75" customHeight="1" outlineLevel="3">
      <c r="A83" s="14" t="e">
        <f>#REF!+1</f>
        <v>#REF!</v>
      </c>
      <c r="B83" s="23" t="s">
        <v>142</v>
      </c>
      <c r="C83" s="23" t="s">
        <v>26</v>
      </c>
      <c r="D83" s="23" t="s">
        <v>63</v>
      </c>
      <c r="E83" s="23" t="s">
        <v>60</v>
      </c>
      <c r="F83" s="23" t="s">
        <v>39</v>
      </c>
      <c r="G83" s="23" t="s">
        <v>119</v>
      </c>
      <c r="H83" s="23" t="s">
        <v>37</v>
      </c>
      <c r="I83" s="23" t="s">
        <v>59</v>
      </c>
      <c r="J83" s="68" t="s">
        <v>74</v>
      </c>
      <c r="K83" s="69"/>
      <c r="L83" s="69"/>
      <c r="M83" s="69"/>
      <c r="N83" s="69"/>
      <c r="O83" s="70"/>
      <c r="P83" s="39">
        <f>P84</f>
        <v>11513.41</v>
      </c>
    </row>
    <row r="84" spans="1:16" ht="62.25" customHeight="1" outlineLevel="3">
      <c r="A84" s="14" t="e">
        <f>#REF!+1</f>
        <v>#REF!</v>
      </c>
      <c r="B84" s="23" t="s">
        <v>142</v>
      </c>
      <c r="C84" s="23" t="s">
        <v>26</v>
      </c>
      <c r="D84" s="23" t="s">
        <v>63</v>
      </c>
      <c r="E84" s="23" t="s">
        <v>60</v>
      </c>
      <c r="F84" s="23" t="s">
        <v>150</v>
      </c>
      <c r="G84" s="23" t="s">
        <v>119</v>
      </c>
      <c r="H84" s="23" t="s">
        <v>37</v>
      </c>
      <c r="I84" s="23" t="s">
        <v>59</v>
      </c>
      <c r="J84" s="68" t="s">
        <v>151</v>
      </c>
      <c r="K84" s="69"/>
      <c r="L84" s="69"/>
      <c r="M84" s="69"/>
      <c r="N84" s="69"/>
      <c r="O84" s="70"/>
      <c r="P84" s="39">
        <v>11513.41</v>
      </c>
    </row>
    <row r="85" spans="1:17" s="30" customFormat="1" ht="16.5" customHeight="1" outlineLevel="2">
      <c r="A85" s="35">
        <v>187</v>
      </c>
      <c r="B85" s="25" t="s">
        <v>142</v>
      </c>
      <c r="C85" s="25" t="s">
        <v>26</v>
      </c>
      <c r="D85" s="25" t="s">
        <v>143</v>
      </c>
      <c r="E85" s="25" t="s">
        <v>36</v>
      </c>
      <c r="F85" s="25" t="s">
        <v>96</v>
      </c>
      <c r="G85" s="25" t="s">
        <v>36</v>
      </c>
      <c r="H85" s="25" t="s">
        <v>37</v>
      </c>
      <c r="I85" s="25" t="s">
        <v>56</v>
      </c>
      <c r="J85" s="83" t="s">
        <v>22</v>
      </c>
      <c r="K85" s="84"/>
      <c r="L85" s="84"/>
      <c r="M85" s="84"/>
      <c r="N85" s="84"/>
      <c r="O85" s="85"/>
      <c r="P85" s="41">
        <f>SUM(P87)</f>
        <v>61396.81</v>
      </c>
      <c r="Q85" s="36"/>
    </row>
    <row r="86" spans="1:17" s="1" customFormat="1" ht="16.5" customHeight="1" outlineLevel="2">
      <c r="A86" s="14">
        <v>187</v>
      </c>
      <c r="B86" s="23" t="s">
        <v>142</v>
      </c>
      <c r="C86" s="23" t="s">
        <v>26</v>
      </c>
      <c r="D86" s="23" t="s">
        <v>143</v>
      </c>
      <c r="E86" s="23" t="s">
        <v>52</v>
      </c>
      <c r="F86" s="23" t="s">
        <v>96</v>
      </c>
      <c r="G86" s="23" t="s">
        <v>36</v>
      </c>
      <c r="H86" s="23" t="s">
        <v>37</v>
      </c>
      <c r="I86" s="23" t="s">
        <v>56</v>
      </c>
      <c r="J86" s="80" t="s">
        <v>23</v>
      </c>
      <c r="K86" s="81"/>
      <c r="L86" s="81"/>
      <c r="M86" s="81"/>
      <c r="N86" s="81"/>
      <c r="O86" s="82"/>
      <c r="P86" s="39">
        <f>SUM(P87)</f>
        <v>61396.81</v>
      </c>
      <c r="Q86" s="4"/>
    </row>
    <row r="87" spans="1:17" s="1" customFormat="1" ht="49.5" customHeight="1" outlineLevel="2">
      <c r="A87" s="14">
        <v>187</v>
      </c>
      <c r="B87" s="23" t="s">
        <v>142</v>
      </c>
      <c r="C87" s="23" t="s">
        <v>26</v>
      </c>
      <c r="D87" s="23" t="s">
        <v>143</v>
      </c>
      <c r="E87" s="23" t="s">
        <v>52</v>
      </c>
      <c r="F87" s="23" t="s">
        <v>47</v>
      </c>
      <c r="G87" s="23" t="s">
        <v>119</v>
      </c>
      <c r="H87" s="23" t="s">
        <v>37</v>
      </c>
      <c r="I87" s="23" t="s">
        <v>56</v>
      </c>
      <c r="J87" s="68" t="s">
        <v>134</v>
      </c>
      <c r="K87" s="69"/>
      <c r="L87" s="69"/>
      <c r="M87" s="69"/>
      <c r="N87" s="69"/>
      <c r="O87" s="70"/>
      <c r="P87" s="39">
        <v>61396.81</v>
      </c>
      <c r="Q87" s="4"/>
    </row>
    <row r="88" spans="1:17" s="30" customFormat="1" ht="16.5" customHeight="1" outlineLevel="2">
      <c r="A88" s="35">
        <v>187</v>
      </c>
      <c r="B88" s="25" t="s">
        <v>142</v>
      </c>
      <c r="C88" s="25" t="s">
        <v>26</v>
      </c>
      <c r="D88" s="25" t="s">
        <v>146</v>
      </c>
      <c r="E88" s="25" t="s">
        <v>36</v>
      </c>
      <c r="F88" s="25" t="s">
        <v>96</v>
      </c>
      <c r="G88" s="25" t="s">
        <v>36</v>
      </c>
      <c r="H88" s="25" t="s">
        <v>37</v>
      </c>
      <c r="I88" s="25" t="s">
        <v>96</v>
      </c>
      <c r="J88" s="83" t="s">
        <v>147</v>
      </c>
      <c r="K88" s="84"/>
      <c r="L88" s="84"/>
      <c r="M88" s="84"/>
      <c r="N88" s="84"/>
      <c r="O88" s="85"/>
      <c r="P88" s="41">
        <f>SUM(P90)</f>
        <v>35000</v>
      </c>
      <c r="Q88" s="36"/>
    </row>
    <row r="89" spans="1:17" s="1" customFormat="1" ht="36" customHeight="1" outlineLevel="2">
      <c r="A89" s="14">
        <v>187</v>
      </c>
      <c r="B89" s="23" t="s">
        <v>142</v>
      </c>
      <c r="C89" s="23" t="s">
        <v>26</v>
      </c>
      <c r="D89" s="23" t="s">
        <v>146</v>
      </c>
      <c r="E89" s="23" t="s">
        <v>178</v>
      </c>
      <c r="F89" s="23" t="s">
        <v>96</v>
      </c>
      <c r="G89" s="23" t="s">
        <v>36</v>
      </c>
      <c r="H89" s="23" t="s">
        <v>37</v>
      </c>
      <c r="I89" s="23" t="s">
        <v>57</v>
      </c>
      <c r="J89" s="86" t="s">
        <v>148</v>
      </c>
      <c r="K89" s="87"/>
      <c r="L89" s="87"/>
      <c r="M89" s="87"/>
      <c r="N89" s="87"/>
      <c r="O89" s="88"/>
      <c r="P89" s="39">
        <f>SUM(P90)</f>
        <v>35000</v>
      </c>
      <c r="Q89" s="4"/>
    </row>
    <row r="90" spans="1:17" s="1" customFormat="1" ht="50.25" customHeight="1" outlineLevel="2">
      <c r="A90" s="14">
        <v>187</v>
      </c>
      <c r="B90" s="23" t="s">
        <v>142</v>
      </c>
      <c r="C90" s="23" t="s">
        <v>26</v>
      </c>
      <c r="D90" s="23" t="s">
        <v>146</v>
      </c>
      <c r="E90" s="23" t="s">
        <v>178</v>
      </c>
      <c r="F90" s="23" t="s">
        <v>47</v>
      </c>
      <c r="G90" s="23" t="s">
        <v>119</v>
      </c>
      <c r="H90" s="23" t="s">
        <v>37</v>
      </c>
      <c r="I90" s="23" t="s">
        <v>57</v>
      </c>
      <c r="J90" s="68" t="s">
        <v>149</v>
      </c>
      <c r="K90" s="69"/>
      <c r="L90" s="69"/>
      <c r="M90" s="69"/>
      <c r="N90" s="69"/>
      <c r="O90" s="70"/>
      <c r="P90" s="39">
        <v>35000</v>
      </c>
      <c r="Q90" s="4"/>
    </row>
    <row r="91" spans="1:17" s="1" customFormat="1" ht="50.25" customHeight="1" outlineLevel="2">
      <c r="A91" s="14"/>
      <c r="B91" s="23" t="s">
        <v>158</v>
      </c>
      <c r="C91" s="23" t="s">
        <v>26</v>
      </c>
      <c r="D91" s="23" t="s">
        <v>160</v>
      </c>
      <c r="E91" s="23" t="s">
        <v>50</v>
      </c>
      <c r="F91" s="23" t="s">
        <v>39</v>
      </c>
      <c r="G91" s="23" t="s">
        <v>36</v>
      </c>
      <c r="H91" s="23" t="s">
        <v>37</v>
      </c>
      <c r="I91" s="23" t="s">
        <v>161</v>
      </c>
      <c r="J91" s="89" t="s">
        <v>162</v>
      </c>
      <c r="K91" s="90"/>
      <c r="L91" s="90"/>
      <c r="M91" s="90"/>
      <c r="N91" s="90"/>
      <c r="O91" s="91"/>
      <c r="P91" s="41">
        <f>P92</f>
        <v>6760.45</v>
      </c>
      <c r="Q91" s="4"/>
    </row>
    <row r="92" spans="1:17" s="1" customFormat="1" ht="50.25" customHeight="1" outlineLevel="2">
      <c r="A92" s="14"/>
      <c r="B92" s="23" t="s">
        <v>158</v>
      </c>
      <c r="C92" s="23" t="s">
        <v>26</v>
      </c>
      <c r="D92" s="23" t="s">
        <v>160</v>
      </c>
      <c r="E92" s="23" t="s">
        <v>50</v>
      </c>
      <c r="F92" s="23" t="s">
        <v>61</v>
      </c>
      <c r="G92" s="23" t="s">
        <v>119</v>
      </c>
      <c r="H92" s="23" t="s">
        <v>37</v>
      </c>
      <c r="I92" s="23" t="s">
        <v>161</v>
      </c>
      <c r="J92" s="74" t="s">
        <v>163</v>
      </c>
      <c r="K92" s="75"/>
      <c r="L92" s="75"/>
      <c r="M92" s="75"/>
      <c r="N92" s="75"/>
      <c r="O92" s="76"/>
      <c r="P92" s="39">
        <v>6760.45</v>
      </c>
      <c r="Q92" s="4"/>
    </row>
    <row r="93" spans="1:17" s="1" customFormat="1" ht="33" customHeight="1" outlineLevel="2">
      <c r="A93" s="14"/>
      <c r="B93" s="23" t="s">
        <v>158</v>
      </c>
      <c r="C93" s="23" t="s">
        <v>26</v>
      </c>
      <c r="D93" s="23" t="s">
        <v>164</v>
      </c>
      <c r="E93" s="23" t="s">
        <v>38</v>
      </c>
      <c r="F93" s="23" t="s">
        <v>96</v>
      </c>
      <c r="G93" s="23" t="s">
        <v>36</v>
      </c>
      <c r="H93" s="23" t="s">
        <v>37</v>
      </c>
      <c r="I93" s="23" t="s">
        <v>165</v>
      </c>
      <c r="J93" s="89" t="s">
        <v>166</v>
      </c>
      <c r="K93" s="90"/>
      <c r="L93" s="90"/>
      <c r="M93" s="90"/>
      <c r="N93" s="90"/>
      <c r="O93" s="91"/>
      <c r="P93" s="41">
        <f>P94</f>
        <v>0</v>
      </c>
      <c r="Q93" s="4"/>
    </row>
    <row r="94" spans="1:17" s="1" customFormat="1" ht="33" customHeight="1" outlineLevel="2">
      <c r="A94" s="14"/>
      <c r="B94" s="23" t="s">
        <v>158</v>
      </c>
      <c r="C94" s="23" t="s">
        <v>26</v>
      </c>
      <c r="D94" s="23" t="s">
        <v>164</v>
      </c>
      <c r="E94" s="23" t="s">
        <v>38</v>
      </c>
      <c r="F94" s="23" t="s">
        <v>47</v>
      </c>
      <c r="G94" s="23" t="s">
        <v>119</v>
      </c>
      <c r="H94" s="23" t="s">
        <v>37</v>
      </c>
      <c r="I94" s="23" t="s">
        <v>165</v>
      </c>
      <c r="J94" s="74" t="s">
        <v>167</v>
      </c>
      <c r="K94" s="75"/>
      <c r="L94" s="75"/>
      <c r="M94" s="75"/>
      <c r="N94" s="75"/>
      <c r="O94" s="76"/>
      <c r="P94" s="39"/>
      <c r="Q94" s="4"/>
    </row>
    <row r="95" spans="1:17" s="9" customFormat="1" ht="15.75" customHeight="1">
      <c r="A95" s="14" t="e">
        <f>#REF!+1</f>
        <v>#REF!</v>
      </c>
      <c r="B95" s="25" t="s">
        <v>142</v>
      </c>
      <c r="C95" s="25" t="s">
        <v>65</v>
      </c>
      <c r="D95" s="25" t="s">
        <v>36</v>
      </c>
      <c r="E95" s="25" t="s">
        <v>36</v>
      </c>
      <c r="F95" s="25" t="s">
        <v>96</v>
      </c>
      <c r="G95" s="25" t="s">
        <v>36</v>
      </c>
      <c r="H95" s="25" t="s">
        <v>37</v>
      </c>
      <c r="I95" s="25" t="s">
        <v>96</v>
      </c>
      <c r="J95" s="71" t="s">
        <v>5</v>
      </c>
      <c r="K95" s="72"/>
      <c r="L95" s="72"/>
      <c r="M95" s="72"/>
      <c r="N95" s="72"/>
      <c r="O95" s="73"/>
      <c r="P95" s="41">
        <f>SUM(P96)</f>
        <v>6975518</v>
      </c>
      <c r="Q95" s="3"/>
    </row>
    <row r="96" spans="1:17" s="1" customFormat="1" ht="56.25" customHeight="1" outlineLevel="1">
      <c r="A96" s="14" t="e">
        <f>A95+1</f>
        <v>#REF!</v>
      </c>
      <c r="B96" s="25" t="s">
        <v>142</v>
      </c>
      <c r="C96" s="25" t="s">
        <v>65</v>
      </c>
      <c r="D96" s="25" t="s">
        <v>43</v>
      </c>
      <c r="E96" s="25" t="s">
        <v>36</v>
      </c>
      <c r="F96" s="25" t="s">
        <v>96</v>
      </c>
      <c r="G96" s="25" t="s">
        <v>36</v>
      </c>
      <c r="H96" s="25" t="s">
        <v>37</v>
      </c>
      <c r="I96" s="25" t="s">
        <v>96</v>
      </c>
      <c r="J96" s="71" t="s">
        <v>78</v>
      </c>
      <c r="K96" s="72"/>
      <c r="L96" s="72"/>
      <c r="M96" s="72"/>
      <c r="N96" s="72"/>
      <c r="O96" s="73"/>
      <c r="P96" s="41">
        <f>P97+P102+P104</f>
        <v>6975518</v>
      </c>
      <c r="Q96" s="4"/>
    </row>
    <row r="97" spans="1:17" s="30" customFormat="1" ht="32.25" customHeight="1" outlineLevel="2">
      <c r="A97" s="35" t="e">
        <f>A96+1</f>
        <v>#REF!</v>
      </c>
      <c r="B97" s="25" t="s">
        <v>142</v>
      </c>
      <c r="C97" s="25" t="s">
        <v>65</v>
      </c>
      <c r="D97" s="25" t="s">
        <v>43</v>
      </c>
      <c r="E97" s="25" t="s">
        <v>38</v>
      </c>
      <c r="F97" s="25" t="s">
        <v>96</v>
      </c>
      <c r="G97" s="25" t="s">
        <v>36</v>
      </c>
      <c r="H97" s="25" t="s">
        <v>37</v>
      </c>
      <c r="I97" s="25" t="s">
        <v>80</v>
      </c>
      <c r="J97" s="71" t="s">
        <v>6</v>
      </c>
      <c r="K97" s="72"/>
      <c r="L97" s="72"/>
      <c r="M97" s="72"/>
      <c r="N97" s="72"/>
      <c r="O97" s="73"/>
      <c r="P97" s="41">
        <f>P99</f>
        <v>6628992</v>
      </c>
      <c r="Q97" s="36"/>
    </row>
    <row r="98" spans="1:16" ht="23.25" customHeight="1" outlineLevel="3">
      <c r="A98" s="14" t="e">
        <f>A96+1</f>
        <v>#REF!</v>
      </c>
      <c r="B98" s="23" t="s">
        <v>142</v>
      </c>
      <c r="C98" s="23" t="s">
        <v>65</v>
      </c>
      <c r="D98" s="23" t="s">
        <v>43</v>
      </c>
      <c r="E98" s="23" t="s">
        <v>38</v>
      </c>
      <c r="F98" s="23" t="s">
        <v>100</v>
      </c>
      <c r="G98" s="23" t="s">
        <v>119</v>
      </c>
      <c r="H98" s="23" t="s">
        <v>37</v>
      </c>
      <c r="I98" s="23" t="s">
        <v>80</v>
      </c>
      <c r="J98" s="68" t="s">
        <v>7</v>
      </c>
      <c r="K98" s="69"/>
      <c r="L98" s="69"/>
      <c r="M98" s="69"/>
      <c r="N98" s="69"/>
      <c r="O98" s="70"/>
      <c r="P98" s="39"/>
    </row>
    <row r="99" spans="1:16" ht="23.25" customHeight="1" outlineLevel="3">
      <c r="A99" s="14" t="e">
        <f>A97+1</f>
        <v>#REF!</v>
      </c>
      <c r="B99" s="23" t="s">
        <v>158</v>
      </c>
      <c r="C99" s="23" t="s">
        <v>65</v>
      </c>
      <c r="D99" s="23" t="s">
        <v>43</v>
      </c>
      <c r="E99" s="23" t="s">
        <v>38</v>
      </c>
      <c r="F99" s="23" t="s">
        <v>100</v>
      </c>
      <c r="G99" s="23" t="s">
        <v>119</v>
      </c>
      <c r="H99" s="23" t="s">
        <v>145</v>
      </c>
      <c r="I99" s="23" t="s">
        <v>80</v>
      </c>
      <c r="J99" s="68" t="s">
        <v>7</v>
      </c>
      <c r="K99" s="69"/>
      <c r="L99" s="69"/>
      <c r="M99" s="69"/>
      <c r="N99" s="69"/>
      <c r="O99" s="70"/>
      <c r="P99" s="39">
        <v>6628992</v>
      </c>
    </row>
    <row r="100" spans="1:16" ht="45" customHeight="1" hidden="1" outlineLevel="3">
      <c r="A100" s="14" t="e">
        <f>A99+1</f>
        <v>#REF!</v>
      </c>
      <c r="B100" s="25" t="s">
        <v>142</v>
      </c>
      <c r="C100" s="23" t="s">
        <v>65</v>
      </c>
      <c r="D100" s="23" t="s">
        <v>43</v>
      </c>
      <c r="E100" s="23" t="s">
        <v>38</v>
      </c>
      <c r="F100" s="23" t="s">
        <v>45</v>
      </c>
      <c r="G100" s="23" t="s">
        <v>36</v>
      </c>
      <c r="H100" s="23" t="s">
        <v>37</v>
      </c>
      <c r="I100" s="23" t="s">
        <v>80</v>
      </c>
      <c r="J100" s="46" t="s">
        <v>8</v>
      </c>
      <c r="K100" s="49" t="e">
        <f>#REF!</f>
        <v>#REF!</v>
      </c>
      <c r="L100" s="49" t="e">
        <f>#REF!</f>
        <v>#REF!</v>
      </c>
      <c r="M100" s="49" t="e">
        <f>#REF!</f>
        <v>#REF!</v>
      </c>
      <c r="N100" s="50"/>
      <c r="O100" s="50"/>
      <c r="P100" s="39"/>
    </row>
    <row r="101" spans="1:17" s="22" customFormat="1" ht="44.25" customHeight="1" hidden="1" outlineLevel="4">
      <c r="A101" s="20" t="e">
        <f>#REF!+1</f>
        <v>#REF!</v>
      </c>
      <c r="B101" s="25" t="s">
        <v>142</v>
      </c>
      <c r="C101" s="34" t="s">
        <v>65</v>
      </c>
      <c r="D101" s="34" t="s">
        <v>43</v>
      </c>
      <c r="E101" s="34" t="s">
        <v>43</v>
      </c>
      <c r="F101" s="34" t="s">
        <v>64</v>
      </c>
      <c r="G101" s="34" t="s">
        <v>43</v>
      </c>
      <c r="H101" s="34" t="s">
        <v>20</v>
      </c>
      <c r="I101" s="34" t="s">
        <v>80</v>
      </c>
      <c r="J101" s="58" t="s">
        <v>113</v>
      </c>
      <c r="K101" s="59">
        <v>14240</v>
      </c>
      <c r="L101" s="59"/>
      <c r="M101" s="59"/>
      <c r="N101" s="60"/>
      <c r="O101" s="60"/>
      <c r="P101" s="65"/>
      <c r="Q101" s="21"/>
    </row>
    <row r="102" spans="1:17" s="30" customFormat="1" ht="28.5" customHeight="1" outlineLevel="2" collapsed="1">
      <c r="A102" s="35" t="e">
        <f>#REF!+1</f>
        <v>#REF!</v>
      </c>
      <c r="B102" s="25" t="s">
        <v>142</v>
      </c>
      <c r="C102" s="25" t="s">
        <v>65</v>
      </c>
      <c r="D102" s="25" t="s">
        <v>43</v>
      </c>
      <c r="E102" s="25" t="s">
        <v>52</v>
      </c>
      <c r="F102" s="25" t="s">
        <v>96</v>
      </c>
      <c r="G102" s="25" t="s">
        <v>36</v>
      </c>
      <c r="H102" s="25" t="s">
        <v>37</v>
      </c>
      <c r="I102" s="25" t="s">
        <v>80</v>
      </c>
      <c r="J102" s="71" t="s">
        <v>136</v>
      </c>
      <c r="K102" s="72"/>
      <c r="L102" s="72"/>
      <c r="M102" s="72"/>
      <c r="N102" s="72"/>
      <c r="O102" s="73"/>
      <c r="P102" s="41">
        <f>SUM(P103)</f>
        <v>72188</v>
      </c>
      <c r="Q102" s="36"/>
    </row>
    <row r="103" spans="1:17" s="1" customFormat="1" ht="49.5" customHeight="1" outlineLevel="2" collapsed="1">
      <c r="A103" s="14" t="e">
        <f>A101+1</f>
        <v>#REF!</v>
      </c>
      <c r="B103" s="23" t="s">
        <v>142</v>
      </c>
      <c r="C103" s="23" t="s">
        <v>65</v>
      </c>
      <c r="D103" s="23" t="s">
        <v>43</v>
      </c>
      <c r="E103" s="23" t="s">
        <v>52</v>
      </c>
      <c r="F103" s="23" t="s">
        <v>120</v>
      </c>
      <c r="G103" s="23" t="s">
        <v>119</v>
      </c>
      <c r="H103" s="23" t="s">
        <v>37</v>
      </c>
      <c r="I103" s="23" t="s">
        <v>80</v>
      </c>
      <c r="J103" s="68" t="s">
        <v>133</v>
      </c>
      <c r="K103" s="69"/>
      <c r="L103" s="69"/>
      <c r="M103" s="69"/>
      <c r="N103" s="69"/>
      <c r="O103" s="70"/>
      <c r="P103" s="39">
        <v>72188</v>
      </c>
      <c r="Q103" s="4"/>
    </row>
    <row r="104" spans="1:17" s="30" customFormat="1" ht="15.75" customHeight="1" outlineLevel="2">
      <c r="A104" s="35" t="e">
        <f>#REF!+1</f>
        <v>#REF!</v>
      </c>
      <c r="B104" s="25" t="s">
        <v>142</v>
      </c>
      <c r="C104" s="25" t="s">
        <v>65</v>
      </c>
      <c r="D104" s="25" t="s">
        <v>43</v>
      </c>
      <c r="E104" s="25" t="s">
        <v>58</v>
      </c>
      <c r="F104" s="25" t="s">
        <v>96</v>
      </c>
      <c r="G104" s="25" t="s">
        <v>36</v>
      </c>
      <c r="H104" s="25" t="s">
        <v>37</v>
      </c>
      <c r="I104" s="25" t="s">
        <v>80</v>
      </c>
      <c r="J104" s="71" t="s">
        <v>141</v>
      </c>
      <c r="K104" s="72"/>
      <c r="L104" s="72"/>
      <c r="M104" s="72"/>
      <c r="N104" s="72"/>
      <c r="O104" s="73"/>
      <c r="P104" s="61">
        <f>SUM(P105)</f>
        <v>274338</v>
      </c>
      <c r="Q104" s="36"/>
    </row>
    <row r="105" spans="1:16" ht="30.75" customHeight="1" outlineLevel="3">
      <c r="A105" s="14">
        <v>182</v>
      </c>
      <c r="B105" s="23" t="s">
        <v>142</v>
      </c>
      <c r="C105" s="23" t="s">
        <v>65</v>
      </c>
      <c r="D105" s="23" t="s">
        <v>43</v>
      </c>
      <c r="E105" s="23" t="s">
        <v>58</v>
      </c>
      <c r="F105" s="23" t="s">
        <v>121</v>
      </c>
      <c r="G105" s="23" t="s">
        <v>119</v>
      </c>
      <c r="H105" s="23" t="s">
        <v>37</v>
      </c>
      <c r="I105" s="23" t="s">
        <v>80</v>
      </c>
      <c r="J105" s="68" t="s">
        <v>135</v>
      </c>
      <c r="K105" s="69"/>
      <c r="L105" s="69"/>
      <c r="M105" s="69"/>
      <c r="N105" s="69"/>
      <c r="O105" s="70"/>
      <c r="P105" s="63">
        <v>274338</v>
      </c>
    </row>
    <row r="106" spans="1:17" s="22" customFormat="1" ht="30" customHeight="1" hidden="1" outlineLevel="4">
      <c r="A106" s="20">
        <v>184</v>
      </c>
      <c r="B106" s="25" t="s">
        <v>142</v>
      </c>
      <c r="C106" s="34" t="s">
        <v>65</v>
      </c>
      <c r="D106" s="34" t="s">
        <v>43</v>
      </c>
      <c r="E106" s="34" t="s">
        <v>58</v>
      </c>
      <c r="F106" s="34" t="s">
        <v>40</v>
      </c>
      <c r="G106" s="34" t="s">
        <v>43</v>
      </c>
      <c r="H106" s="34" t="s">
        <v>20</v>
      </c>
      <c r="I106" s="34" t="s">
        <v>80</v>
      </c>
      <c r="J106" s="58" t="s">
        <v>114</v>
      </c>
      <c r="K106" s="59">
        <v>17067</v>
      </c>
      <c r="L106" s="59"/>
      <c r="M106" s="59"/>
      <c r="N106" s="60"/>
      <c r="O106" s="60"/>
      <c r="P106" s="65"/>
      <c r="Q106" s="21"/>
    </row>
    <row r="107" spans="1:16" ht="30" customHeight="1" hidden="1" outlineLevel="4">
      <c r="A107" s="14">
        <v>190</v>
      </c>
      <c r="B107" s="23" t="s">
        <v>101</v>
      </c>
      <c r="C107" s="23" t="s">
        <v>66</v>
      </c>
      <c r="D107" s="23" t="s">
        <v>43</v>
      </c>
      <c r="E107" s="23" t="s">
        <v>38</v>
      </c>
      <c r="F107" s="23" t="s">
        <v>44</v>
      </c>
      <c r="G107" s="23" t="s">
        <v>43</v>
      </c>
      <c r="H107" s="23" t="s">
        <v>37</v>
      </c>
      <c r="I107" s="23" t="s">
        <v>56</v>
      </c>
      <c r="J107" s="46" t="s">
        <v>21</v>
      </c>
      <c r="K107" s="52">
        <v>189977</v>
      </c>
      <c r="L107" s="52"/>
      <c r="M107" s="52"/>
      <c r="N107" s="54"/>
      <c r="O107" s="54"/>
      <c r="P107" s="63"/>
    </row>
    <row r="108" spans="1:16" ht="30" customHeight="1" hidden="1" outlineLevel="4">
      <c r="A108" s="14">
        <v>191</v>
      </c>
      <c r="B108" s="23" t="s">
        <v>102</v>
      </c>
      <c r="C108" s="23" t="s">
        <v>66</v>
      </c>
      <c r="D108" s="23" t="s">
        <v>43</v>
      </c>
      <c r="E108" s="23" t="s">
        <v>38</v>
      </c>
      <c r="F108" s="23" t="s">
        <v>44</v>
      </c>
      <c r="G108" s="23" t="s">
        <v>43</v>
      </c>
      <c r="H108" s="23" t="s">
        <v>37</v>
      </c>
      <c r="I108" s="23" t="s">
        <v>56</v>
      </c>
      <c r="J108" s="46" t="s">
        <v>21</v>
      </c>
      <c r="K108" s="52">
        <v>102147</v>
      </c>
      <c r="L108" s="52"/>
      <c r="M108" s="52"/>
      <c r="N108" s="54"/>
      <c r="O108" s="54"/>
      <c r="P108" s="63"/>
    </row>
    <row r="109" spans="1:16" ht="30" customHeight="1" hidden="1" outlineLevel="4">
      <c r="A109" s="14">
        <v>192</v>
      </c>
      <c r="B109" s="23" t="s">
        <v>98</v>
      </c>
      <c r="C109" s="23" t="s">
        <v>66</v>
      </c>
      <c r="D109" s="23" t="s">
        <v>43</v>
      </c>
      <c r="E109" s="23" t="s">
        <v>38</v>
      </c>
      <c r="F109" s="23" t="s">
        <v>44</v>
      </c>
      <c r="G109" s="23" t="s">
        <v>43</v>
      </c>
      <c r="H109" s="23" t="s">
        <v>37</v>
      </c>
      <c r="I109" s="23" t="s">
        <v>56</v>
      </c>
      <c r="J109" s="46" t="s">
        <v>21</v>
      </c>
      <c r="K109" s="52">
        <v>28530</v>
      </c>
      <c r="L109" s="52"/>
      <c r="M109" s="52"/>
      <c r="N109" s="54"/>
      <c r="O109" s="54"/>
      <c r="P109" s="63"/>
    </row>
    <row r="110" spans="1:16" ht="30" customHeight="1" hidden="1" outlineLevel="4">
      <c r="A110" s="14">
        <v>193</v>
      </c>
      <c r="B110" s="23" t="s">
        <v>103</v>
      </c>
      <c r="C110" s="23" t="s">
        <v>66</v>
      </c>
      <c r="D110" s="23" t="s">
        <v>43</v>
      </c>
      <c r="E110" s="23" t="s">
        <v>38</v>
      </c>
      <c r="F110" s="23" t="s">
        <v>44</v>
      </c>
      <c r="G110" s="23" t="s">
        <v>43</v>
      </c>
      <c r="H110" s="23" t="s">
        <v>37</v>
      </c>
      <c r="I110" s="23" t="s">
        <v>56</v>
      </c>
      <c r="J110" s="46" t="s">
        <v>21</v>
      </c>
      <c r="K110" s="52">
        <v>165074</v>
      </c>
      <c r="L110" s="52"/>
      <c r="M110" s="52"/>
      <c r="N110" s="54"/>
      <c r="O110" s="54"/>
      <c r="P110" s="63"/>
    </row>
    <row r="111" spans="1:16" ht="30" customHeight="1" hidden="1" outlineLevel="4">
      <c r="A111" s="14">
        <v>194</v>
      </c>
      <c r="B111" s="23" t="s">
        <v>59</v>
      </c>
      <c r="C111" s="23" t="s">
        <v>66</v>
      </c>
      <c r="D111" s="23" t="s">
        <v>43</v>
      </c>
      <c r="E111" s="23" t="s">
        <v>38</v>
      </c>
      <c r="F111" s="23" t="s">
        <v>44</v>
      </c>
      <c r="G111" s="23" t="s">
        <v>43</v>
      </c>
      <c r="H111" s="23" t="s">
        <v>37</v>
      </c>
      <c r="I111" s="23" t="s">
        <v>56</v>
      </c>
      <c r="J111" s="46" t="s">
        <v>21</v>
      </c>
      <c r="K111" s="52">
        <v>55621</v>
      </c>
      <c r="L111" s="52"/>
      <c r="M111" s="52"/>
      <c r="N111" s="54"/>
      <c r="O111" s="54"/>
      <c r="P111" s="63"/>
    </row>
    <row r="112" spans="1:16" ht="30" customHeight="1" hidden="1" outlineLevel="4">
      <c r="A112" s="14">
        <v>195</v>
      </c>
      <c r="B112" s="23" t="s">
        <v>104</v>
      </c>
      <c r="C112" s="23" t="s">
        <v>66</v>
      </c>
      <c r="D112" s="23" t="s">
        <v>43</v>
      </c>
      <c r="E112" s="23" t="s">
        <v>38</v>
      </c>
      <c r="F112" s="23" t="s">
        <v>44</v>
      </c>
      <c r="G112" s="23" t="s">
        <v>43</v>
      </c>
      <c r="H112" s="23" t="s">
        <v>37</v>
      </c>
      <c r="I112" s="23" t="s">
        <v>56</v>
      </c>
      <c r="J112" s="46" t="s">
        <v>21</v>
      </c>
      <c r="K112" s="52">
        <v>1151</v>
      </c>
      <c r="L112" s="52"/>
      <c r="M112" s="52"/>
      <c r="N112" s="54"/>
      <c r="O112" s="54"/>
      <c r="P112" s="63"/>
    </row>
    <row r="113" spans="1:16" ht="30" customHeight="1" hidden="1" outlineLevel="4">
      <c r="A113" s="14">
        <v>196</v>
      </c>
      <c r="B113" s="23" t="s">
        <v>105</v>
      </c>
      <c r="C113" s="23" t="s">
        <v>66</v>
      </c>
      <c r="D113" s="23" t="s">
        <v>43</v>
      </c>
      <c r="E113" s="23" t="s">
        <v>38</v>
      </c>
      <c r="F113" s="23" t="s">
        <v>44</v>
      </c>
      <c r="G113" s="23" t="s">
        <v>43</v>
      </c>
      <c r="H113" s="23" t="s">
        <v>37</v>
      </c>
      <c r="I113" s="23" t="s">
        <v>56</v>
      </c>
      <c r="J113" s="46" t="s">
        <v>21</v>
      </c>
      <c r="K113" s="52">
        <v>1800</v>
      </c>
      <c r="L113" s="52"/>
      <c r="M113" s="52"/>
      <c r="N113" s="54"/>
      <c r="O113" s="54"/>
      <c r="P113" s="63"/>
    </row>
    <row r="114" spans="1:16" ht="30" customHeight="1" hidden="1" outlineLevel="4">
      <c r="A114" s="14">
        <v>197</v>
      </c>
      <c r="B114" s="23" t="s">
        <v>45</v>
      </c>
      <c r="C114" s="23" t="s">
        <v>66</v>
      </c>
      <c r="D114" s="23" t="s">
        <v>43</v>
      </c>
      <c r="E114" s="23" t="s">
        <v>38</v>
      </c>
      <c r="F114" s="23" t="s">
        <v>44</v>
      </c>
      <c r="G114" s="23" t="s">
        <v>43</v>
      </c>
      <c r="H114" s="23" t="s">
        <v>37</v>
      </c>
      <c r="I114" s="23" t="s">
        <v>56</v>
      </c>
      <c r="J114" s="46" t="s">
        <v>21</v>
      </c>
      <c r="K114" s="52">
        <v>850</v>
      </c>
      <c r="L114" s="52"/>
      <c r="M114" s="52"/>
      <c r="N114" s="54"/>
      <c r="O114" s="54"/>
      <c r="P114" s="63"/>
    </row>
    <row r="115" spans="1:16" ht="30" customHeight="1" hidden="1" outlineLevel="4">
      <c r="A115" s="14">
        <v>198</v>
      </c>
      <c r="B115" s="23" t="s">
        <v>99</v>
      </c>
      <c r="C115" s="23" t="s">
        <v>66</v>
      </c>
      <c r="D115" s="23" t="s">
        <v>43</v>
      </c>
      <c r="E115" s="23" t="s">
        <v>38</v>
      </c>
      <c r="F115" s="23" t="s">
        <v>44</v>
      </c>
      <c r="G115" s="23" t="s">
        <v>43</v>
      </c>
      <c r="H115" s="23" t="s">
        <v>37</v>
      </c>
      <c r="I115" s="23" t="s">
        <v>56</v>
      </c>
      <c r="J115" s="46" t="s">
        <v>21</v>
      </c>
      <c r="K115" s="52">
        <v>82000</v>
      </c>
      <c r="L115" s="52"/>
      <c r="M115" s="52"/>
      <c r="N115" s="54"/>
      <c r="O115" s="54"/>
      <c r="P115" s="63"/>
    </row>
    <row r="116" spans="1:17" s="11" customFormat="1" ht="18.75" collapsed="1">
      <c r="A116" s="14">
        <v>199</v>
      </c>
      <c r="B116" s="25"/>
      <c r="C116" s="25"/>
      <c r="D116" s="25"/>
      <c r="E116" s="25"/>
      <c r="F116" s="25"/>
      <c r="G116" s="25"/>
      <c r="H116" s="25"/>
      <c r="I116" s="25"/>
      <c r="J116" s="77" t="s">
        <v>24</v>
      </c>
      <c r="K116" s="78"/>
      <c r="L116" s="78"/>
      <c r="M116" s="78"/>
      <c r="N116" s="78"/>
      <c r="O116" s="79"/>
      <c r="P116" s="66">
        <f>SUM(P13)</f>
        <v>8656302.54</v>
      </c>
      <c r="Q116" s="10"/>
    </row>
    <row r="117" spans="1:13" ht="15.75">
      <c r="A117" s="15"/>
      <c r="K117" s="5"/>
      <c r="L117" s="5"/>
      <c r="M117" s="5"/>
    </row>
    <row r="118" spans="11:13" ht="15.75">
      <c r="K118" s="5"/>
      <c r="L118" s="5"/>
      <c r="M118" s="5"/>
    </row>
    <row r="119" spans="11:13" ht="15.75">
      <c r="K119" s="5"/>
      <c r="L119" s="5"/>
      <c r="M119" s="5"/>
    </row>
    <row r="120" spans="11:13" ht="15.75">
      <c r="K120" s="5"/>
      <c r="L120" s="5"/>
      <c r="M120" s="5"/>
    </row>
    <row r="121" spans="11:13" ht="15.75">
      <c r="K121" s="5"/>
      <c r="L121" s="5"/>
      <c r="M121" s="5"/>
    </row>
    <row r="122" spans="11:13" ht="15.75">
      <c r="K122" s="5"/>
      <c r="L122" s="5"/>
      <c r="M122" s="5"/>
    </row>
    <row r="123" spans="11:13" ht="15.75">
      <c r="K123" s="5"/>
      <c r="L123" s="5"/>
      <c r="M123" s="5"/>
    </row>
    <row r="124" spans="11:13" ht="15.75">
      <c r="K124" s="5"/>
      <c r="L124" s="5"/>
      <c r="M124" s="5"/>
    </row>
    <row r="125" spans="11:13" ht="15.75">
      <c r="K125" s="5"/>
      <c r="L125" s="5"/>
      <c r="M125" s="5"/>
    </row>
    <row r="126" spans="11:13" ht="15.75">
      <c r="K126" s="5"/>
      <c r="L126" s="5"/>
      <c r="M126" s="5"/>
    </row>
    <row r="127" spans="11:13" ht="15.75">
      <c r="K127" s="5"/>
      <c r="L127" s="5"/>
      <c r="M127" s="5"/>
    </row>
    <row r="128" spans="11:13" ht="15.75">
      <c r="K128" s="5"/>
      <c r="L128" s="5"/>
      <c r="M128" s="5"/>
    </row>
    <row r="129" spans="11:13" ht="15.75">
      <c r="K129" s="5"/>
      <c r="L129" s="5"/>
      <c r="M129" s="5"/>
    </row>
    <row r="130" spans="11:13" ht="15.75">
      <c r="K130" s="5"/>
      <c r="L130" s="5"/>
      <c r="M130" s="5"/>
    </row>
    <row r="131" spans="11:13" ht="15.75">
      <c r="K131" s="5"/>
      <c r="L131" s="5"/>
      <c r="M131" s="5"/>
    </row>
    <row r="132" spans="11:13" ht="15.75">
      <c r="K132" s="5"/>
      <c r="L132" s="5"/>
      <c r="M132" s="5"/>
    </row>
    <row r="133" spans="11:13" ht="15.75">
      <c r="K133" s="5"/>
      <c r="L133" s="5"/>
      <c r="M133" s="5"/>
    </row>
    <row r="134" spans="11:13" ht="15.75">
      <c r="K134" s="5"/>
      <c r="L134" s="5"/>
      <c r="M134" s="5"/>
    </row>
    <row r="135" spans="11:13" ht="15.75">
      <c r="K135" s="5"/>
      <c r="L135" s="5"/>
      <c r="M135" s="5"/>
    </row>
    <row r="136" spans="11:13" ht="15.75">
      <c r="K136" s="5"/>
      <c r="L136" s="5"/>
      <c r="M136" s="5"/>
    </row>
    <row r="137" spans="11:13" ht="15.75">
      <c r="K137" s="5"/>
      <c r="L137" s="5"/>
      <c r="M137" s="5"/>
    </row>
    <row r="138" spans="11:13" ht="15.75">
      <c r="K138" s="5"/>
      <c r="L138" s="5"/>
      <c r="M138" s="5"/>
    </row>
    <row r="139" spans="11:13" ht="15.75">
      <c r="K139" s="5"/>
      <c r="L139" s="5"/>
      <c r="M139" s="5"/>
    </row>
    <row r="140" spans="11:13" ht="15.75">
      <c r="K140" s="5"/>
      <c r="L140" s="5"/>
      <c r="M140" s="5"/>
    </row>
    <row r="141" spans="11:13" ht="15.75">
      <c r="K141" s="5"/>
      <c r="L141" s="5"/>
      <c r="M141" s="5"/>
    </row>
    <row r="142" spans="11:13" ht="15.75">
      <c r="K142" s="5"/>
      <c r="L142" s="5"/>
      <c r="M142" s="5"/>
    </row>
    <row r="143" spans="11:13" ht="15.75">
      <c r="K143" s="5"/>
      <c r="L143" s="5"/>
      <c r="M143" s="5"/>
    </row>
    <row r="144" spans="11:13" ht="15.75">
      <c r="K144" s="5"/>
      <c r="L144" s="5"/>
      <c r="M144" s="5"/>
    </row>
    <row r="145" spans="11:13" ht="15.75">
      <c r="K145" s="5"/>
      <c r="L145" s="5"/>
      <c r="M145" s="5"/>
    </row>
    <row r="146" spans="11:13" ht="15.75">
      <c r="K146" s="5"/>
      <c r="L146" s="5"/>
      <c r="M146" s="5"/>
    </row>
    <row r="147" spans="11:13" ht="15.75">
      <c r="K147" s="5"/>
      <c r="L147" s="5"/>
      <c r="M147" s="5"/>
    </row>
    <row r="148" spans="11:13" ht="15.75">
      <c r="K148" s="5"/>
      <c r="L148" s="5"/>
      <c r="M148" s="5"/>
    </row>
    <row r="149" spans="11:13" ht="15.75">
      <c r="K149" s="5"/>
      <c r="L149" s="5"/>
      <c r="M149" s="5"/>
    </row>
    <row r="150" spans="11:13" ht="15.75">
      <c r="K150" s="5"/>
      <c r="L150" s="5"/>
      <c r="M150" s="5"/>
    </row>
    <row r="151" spans="11:13" ht="15.75">
      <c r="K151" s="5"/>
      <c r="L151" s="5"/>
      <c r="M151" s="5"/>
    </row>
    <row r="152" spans="11:13" ht="15.75">
      <c r="K152" s="5"/>
      <c r="L152" s="5"/>
      <c r="M152" s="5"/>
    </row>
    <row r="153" spans="11:13" ht="15.75">
      <c r="K153" s="5"/>
      <c r="L153" s="5"/>
      <c r="M153" s="5"/>
    </row>
    <row r="154" spans="11:13" ht="15.75">
      <c r="K154" s="5"/>
      <c r="L154" s="5"/>
      <c r="M154" s="5"/>
    </row>
    <row r="155" spans="11:13" ht="15.75">
      <c r="K155" s="5"/>
      <c r="L155" s="5"/>
      <c r="M155" s="5"/>
    </row>
    <row r="156" spans="11:13" ht="15.75">
      <c r="K156" s="5"/>
      <c r="L156" s="5"/>
      <c r="M156" s="5"/>
    </row>
    <row r="157" spans="11:13" ht="15.75">
      <c r="K157" s="5"/>
      <c r="L157" s="5"/>
      <c r="M157" s="5"/>
    </row>
    <row r="158" spans="11:13" ht="15.75">
      <c r="K158" s="5"/>
      <c r="L158" s="5"/>
      <c r="M158" s="5"/>
    </row>
    <row r="159" spans="11:13" ht="15.75">
      <c r="K159" s="5"/>
      <c r="L159" s="5"/>
      <c r="M159" s="5"/>
    </row>
    <row r="160" spans="11:13" ht="15.75">
      <c r="K160" s="5"/>
      <c r="L160" s="5"/>
      <c r="M160" s="5"/>
    </row>
    <row r="161" spans="11:13" ht="15.75">
      <c r="K161" s="5"/>
      <c r="L161" s="5"/>
      <c r="M161" s="5"/>
    </row>
    <row r="162" spans="11:13" ht="15.75">
      <c r="K162" s="5"/>
      <c r="L162" s="5"/>
      <c r="M162" s="5"/>
    </row>
    <row r="163" spans="11:13" ht="15.75">
      <c r="K163" s="5"/>
      <c r="L163" s="5"/>
      <c r="M163" s="5"/>
    </row>
    <row r="164" spans="11:13" ht="15.75">
      <c r="K164" s="5"/>
      <c r="L164" s="5"/>
      <c r="M164" s="5"/>
    </row>
    <row r="165" spans="11:13" ht="15.75">
      <c r="K165" s="5"/>
      <c r="L165" s="5"/>
      <c r="M165" s="5"/>
    </row>
    <row r="166" spans="11:13" ht="15.75">
      <c r="K166" s="5"/>
      <c r="L166" s="5"/>
      <c r="M166" s="5"/>
    </row>
    <row r="167" spans="11:13" ht="15.75">
      <c r="K167" s="5"/>
      <c r="L167" s="5"/>
      <c r="M167" s="5"/>
    </row>
    <row r="168" spans="11:13" ht="15.75">
      <c r="K168" s="5"/>
      <c r="L168" s="5"/>
      <c r="M168" s="5"/>
    </row>
    <row r="169" spans="11:13" ht="15.75">
      <c r="K169" s="5"/>
      <c r="L169" s="5"/>
      <c r="M169" s="5"/>
    </row>
    <row r="170" spans="11:13" ht="15.75">
      <c r="K170" s="5"/>
      <c r="L170" s="5"/>
      <c r="M170" s="5"/>
    </row>
    <row r="171" spans="11:13" ht="15.75">
      <c r="K171" s="5"/>
      <c r="L171" s="5"/>
      <c r="M171" s="5"/>
    </row>
    <row r="172" spans="11:13" ht="15.75">
      <c r="K172" s="5"/>
      <c r="L172" s="5"/>
      <c r="M172" s="5"/>
    </row>
    <row r="173" spans="11:13" ht="15.75">
      <c r="K173" s="5"/>
      <c r="L173" s="5"/>
      <c r="M173" s="5"/>
    </row>
    <row r="174" spans="11:13" ht="15.75">
      <c r="K174" s="5"/>
      <c r="L174" s="5"/>
      <c r="M174" s="5"/>
    </row>
    <row r="175" spans="11:13" ht="15.75">
      <c r="K175" s="5"/>
      <c r="L175" s="5"/>
      <c r="M175" s="5"/>
    </row>
    <row r="176" spans="11:13" ht="15.75">
      <c r="K176" s="5"/>
      <c r="L176" s="5"/>
      <c r="M176" s="5"/>
    </row>
    <row r="177" spans="11:13" ht="15.75">
      <c r="K177" s="5"/>
      <c r="L177" s="5"/>
      <c r="M177" s="5"/>
    </row>
    <row r="178" spans="11:13" ht="15.75">
      <c r="K178" s="5"/>
      <c r="L178" s="5"/>
      <c r="M178" s="5"/>
    </row>
    <row r="179" spans="11:13" ht="15.75">
      <c r="K179" s="5"/>
      <c r="L179" s="5"/>
      <c r="M179" s="5"/>
    </row>
    <row r="180" spans="11:13" ht="15.75">
      <c r="K180" s="5"/>
      <c r="L180" s="5"/>
      <c r="M180" s="5"/>
    </row>
    <row r="181" spans="11:13" ht="15.75">
      <c r="K181" s="5"/>
      <c r="L181" s="5"/>
      <c r="M181" s="5"/>
    </row>
    <row r="182" spans="11:13" ht="15.75">
      <c r="K182" s="5"/>
      <c r="L182" s="5"/>
      <c r="M182" s="5"/>
    </row>
    <row r="183" spans="11:13" ht="15.75">
      <c r="K183" s="5"/>
      <c r="L183" s="5"/>
      <c r="M183" s="5"/>
    </row>
    <row r="184" spans="11:13" ht="15.75">
      <c r="K184" s="5"/>
      <c r="L184" s="5"/>
      <c r="M184" s="5"/>
    </row>
    <row r="185" spans="11:13" ht="15.75">
      <c r="K185" s="5"/>
      <c r="L185" s="5"/>
      <c r="M185" s="5"/>
    </row>
    <row r="186" spans="11:13" ht="15.75">
      <c r="K186" s="5"/>
      <c r="L186" s="5"/>
      <c r="M186" s="5"/>
    </row>
    <row r="187" spans="11:13" ht="15.75">
      <c r="K187" s="5"/>
      <c r="L187" s="5"/>
      <c r="M187" s="5"/>
    </row>
    <row r="188" spans="11:13" ht="15.75">
      <c r="K188" s="5"/>
      <c r="L188" s="5"/>
      <c r="M188" s="5"/>
    </row>
    <row r="189" spans="11:13" ht="15.75">
      <c r="K189" s="5"/>
      <c r="L189" s="5"/>
      <c r="M189" s="5"/>
    </row>
    <row r="190" spans="11:13" ht="15.75">
      <c r="K190" s="5"/>
      <c r="L190" s="5"/>
      <c r="M190" s="5"/>
    </row>
    <row r="191" spans="11:13" ht="15.75">
      <c r="K191" s="5"/>
      <c r="L191" s="5"/>
      <c r="M191" s="5"/>
    </row>
    <row r="192" spans="11:13" ht="15.75">
      <c r="K192" s="5"/>
      <c r="L192" s="5"/>
      <c r="M192" s="5"/>
    </row>
    <row r="193" spans="11:13" ht="15.75">
      <c r="K193" s="5"/>
      <c r="L193" s="5"/>
      <c r="M193" s="5"/>
    </row>
    <row r="194" spans="11:13" ht="15.75">
      <c r="K194" s="5"/>
      <c r="L194" s="5"/>
      <c r="M194" s="5"/>
    </row>
    <row r="195" spans="11:13" ht="15.75">
      <c r="K195" s="5"/>
      <c r="L195" s="5"/>
      <c r="M195" s="5"/>
    </row>
    <row r="196" spans="11:13" ht="15.75">
      <c r="K196" s="5"/>
      <c r="L196" s="5"/>
      <c r="M196" s="5"/>
    </row>
    <row r="197" spans="11:13" ht="15.75">
      <c r="K197" s="5"/>
      <c r="L197" s="5"/>
      <c r="M197" s="5"/>
    </row>
    <row r="198" spans="11:13" ht="15.75">
      <c r="K198" s="5"/>
      <c r="L198" s="5"/>
      <c r="M198" s="5"/>
    </row>
    <row r="199" spans="11:13" ht="15.75">
      <c r="K199" s="5"/>
      <c r="L199" s="5"/>
      <c r="M199" s="5"/>
    </row>
    <row r="200" spans="11:13" ht="15.75">
      <c r="K200" s="5"/>
      <c r="L200" s="5"/>
      <c r="M200" s="5"/>
    </row>
    <row r="201" spans="11:13" ht="15.75">
      <c r="K201" s="5"/>
      <c r="L201" s="5"/>
      <c r="M201" s="5"/>
    </row>
    <row r="202" spans="11:13" ht="15.75">
      <c r="K202" s="5"/>
      <c r="L202" s="5"/>
      <c r="M202" s="5"/>
    </row>
    <row r="203" spans="11:13" ht="15.75">
      <c r="K203" s="5"/>
      <c r="L203" s="5"/>
      <c r="M203" s="5"/>
    </row>
    <row r="204" spans="11:13" ht="15.75">
      <c r="K204" s="5"/>
      <c r="L204" s="5"/>
      <c r="M204" s="5"/>
    </row>
    <row r="205" spans="11:13" ht="15.75">
      <c r="K205" s="5"/>
      <c r="L205" s="5"/>
      <c r="M205" s="5"/>
    </row>
    <row r="206" spans="11:13" ht="15.75">
      <c r="K206" s="5"/>
      <c r="L206" s="5"/>
      <c r="M206" s="5"/>
    </row>
    <row r="207" spans="11:13" ht="15.75">
      <c r="K207" s="5"/>
      <c r="L207" s="5"/>
      <c r="M207" s="5"/>
    </row>
    <row r="208" spans="11:13" ht="15.75">
      <c r="K208" s="5"/>
      <c r="L208" s="5"/>
      <c r="M208" s="5"/>
    </row>
    <row r="209" spans="11:13" ht="15.75">
      <c r="K209" s="5"/>
      <c r="L209" s="5"/>
      <c r="M209" s="5"/>
    </row>
    <row r="210" spans="11:13" ht="15.75">
      <c r="K210" s="5"/>
      <c r="L210" s="5"/>
      <c r="M210" s="5"/>
    </row>
    <row r="211" spans="11:13" ht="15.75">
      <c r="K211" s="5"/>
      <c r="L211" s="5"/>
      <c r="M211" s="5"/>
    </row>
    <row r="212" spans="11:13" ht="15.75">
      <c r="K212" s="5"/>
      <c r="L212" s="5"/>
      <c r="M212" s="5"/>
    </row>
    <row r="213" spans="11:13" ht="15.75">
      <c r="K213" s="5"/>
      <c r="L213" s="5"/>
      <c r="M213" s="5"/>
    </row>
    <row r="214" spans="11:13" ht="15.75">
      <c r="K214" s="5"/>
      <c r="L214" s="5"/>
      <c r="M214" s="5"/>
    </row>
    <row r="215" spans="11:13" ht="15.75">
      <c r="K215" s="5"/>
      <c r="L215" s="5"/>
      <c r="M215" s="5"/>
    </row>
    <row r="216" spans="11:13" ht="15.75">
      <c r="K216" s="5"/>
      <c r="L216" s="5"/>
      <c r="M216" s="5"/>
    </row>
    <row r="217" spans="11:13" ht="15.75">
      <c r="K217" s="5"/>
      <c r="L217" s="5"/>
      <c r="M217" s="5"/>
    </row>
    <row r="218" spans="11:13" ht="15.75">
      <c r="K218" s="5"/>
      <c r="L218" s="5"/>
      <c r="M218" s="5"/>
    </row>
    <row r="219" spans="11:13" ht="15.75">
      <c r="K219" s="5"/>
      <c r="L219" s="5"/>
      <c r="M219" s="5"/>
    </row>
    <row r="220" spans="11:13" ht="15.75">
      <c r="K220" s="5"/>
      <c r="L220" s="5"/>
      <c r="M220" s="5"/>
    </row>
    <row r="221" spans="11:13" ht="15.75">
      <c r="K221" s="5"/>
      <c r="L221" s="5"/>
      <c r="M221" s="5"/>
    </row>
    <row r="222" spans="11:13" ht="15.75">
      <c r="K222" s="5"/>
      <c r="L222" s="5"/>
      <c r="M222" s="5"/>
    </row>
    <row r="223" spans="11:13" ht="15.75">
      <c r="K223" s="5"/>
      <c r="L223" s="5"/>
      <c r="M223" s="5"/>
    </row>
    <row r="224" spans="11:13" ht="15.75">
      <c r="K224" s="5"/>
      <c r="L224" s="5"/>
      <c r="M224" s="5"/>
    </row>
    <row r="225" spans="11:13" ht="15.75">
      <c r="K225" s="5"/>
      <c r="L225" s="5"/>
      <c r="M225" s="5"/>
    </row>
    <row r="226" spans="11:13" ht="15.75">
      <c r="K226" s="5"/>
      <c r="L226" s="5"/>
      <c r="M226" s="5"/>
    </row>
    <row r="227" spans="11:13" ht="15.75">
      <c r="K227" s="5"/>
      <c r="L227" s="5"/>
      <c r="M227" s="5"/>
    </row>
    <row r="228" spans="11:13" ht="15.75">
      <c r="K228" s="5"/>
      <c r="L228" s="5"/>
      <c r="M228" s="5"/>
    </row>
    <row r="229" spans="11:13" ht="15.75">
      <c r="K229" s="5"/>
      <c r="L229" s="5"/>
      <c r="M229" s="5"/>
    </row>
    <row r="230" spans="11:13" ht="15.75">
      <c r="K230" s="5"/>
      <c r="L230" s="5"/>
      <c r="M230" s="5"/>
    </row>
    <row r="231" spans="11:13" ht="15.75">
      <c r="K231" s="5"/>
      <c r="L231" s="5"/>
      <c r="M231" s="5"/>
    </row>
    <row r="232" spans="11:13" ht="15.75">
      <c r="K232" s="5"/>
      <c r="L232" s="5"/>
      <c r="M232" s="5"/>
    </row>
    <row r="233" spans="11:13" ht="15.75">
      <c r="K233" s="5"/>
      <c r="L233" s="5"/>
      <c r="M233" s="5"/>
    </row>
    <row r="234" spans="11:13" ht="15.75">
      <c r="K234" s="5"/>
      <c r="L234" s="5"/>
      <c r="M234" s="5"/>
    </row>
    <row r="235" spans="11:13" ht="15.75">
      <c r="K235" s="5"/>
      <c r="L235" s="5"/>
      <c r="M235" s="5"/>
    </row>
    <row r="236" spans="11:13" ht="15.75">
      <c r="K236" s="5"/>
      <c r="L236" s="5"/>
      <c r="M236" s="5"/>
    </row>
    <row r="237" spans="11:13" ht="15.75">
      <c r="K237" s="5"/>
      <c r="L237" s="5"/>
      <c r="M237" s="5"/>
    </row>
    <row r="238" spans="11:13" ht="15.75">
      <c r="K238" s="5"/>
      <c r="L238" s="5"/>
      <c r="M238" s="5"/>
    </row>
    <row r="239" spans="11:13" ht="15.75">
      <c r="K239" s="5"/>
      <c r="L239" s="5"/>
      <c r="M239" s="5"/>
    </row>
    <row r="240" spans="11:13" ht="15.75">
      <c r="K240" s="5"/>
      <c r="L240" s="5"/>
      <c r="M240" s="5"/>
    </row>
    <row r="241" spans="11:13" ht="15.75">
      <c r="K241" s="5"/>
      <c r="L241" s="5"/>
      <c r="M241" s="5"/>
    </row>
    <row r="242" spans="11:13" ht="15.75">
      <c r="K242" s="5"/>
      <c r="L242" s="5"/>
      <c r="M242" s="5"/>
    </row>
    <row r="243" spans="11:13" ht="15.75">
      <c r="K243" s="5"/>
      <c r="L243" s="5"/>
      <c r="M243" s="5"/>
    </row>
    <row r="244" spans="11:13" ht="15.75">
      <c r="K244" s="5"/>
      <c r="L244" s="5"/>
      <c r="M244" s="5"/>
    </row>
    <row r="245" spans="11:13" ht="15.75">
      <c r="K245" s="5"/>
      <c r="L245" s="5"/>
      <c r="M245" s="5"/>
    </row>
    <row r="246" spans="11:13" ht="15.75">
      <c r="K246" s="5"/>
      <c r="L246" s="5"/>
      <c r="M246" s="5"/>
    </row>
    <row r="247" spans="11:13" ht="15.75">
      <c r="K247" s="5"/>
      <c r="L247" s="5"/>
      <c r="M247" s="5"/>
    </row>
    <row r="248" spans="11:13" ht="15.75">
      <c r="K248" s="5"/>
      <c r="L248" s="5"/>
      <c r="M248" s="5"/>
    </row>
    <row r="249" spans="11:13" ht="15.75">
      <c r="K249" s="5"/>
      <c r="L249" s="5"/>
      <c r="M249" s="5"/>
    </row>
    <row r="250" spans="11:13" ht="15.75">
      <c r="K250" s="5"/>
      <c r="L250" s="5"/>
      <c r="M250" s="5"/>
    </row>
    <row r="251" spans="11:13" ht="15.75">
      <c r="K251" s="5"/>
      <c r="L251" s="5"/>
      <c r="M251" s="5"/>
    </row>
    <row r="252" spans="11:13" ht="15.75">
      <c r="K252" s="5"/>
      <c r="L252" s="5"/>
      <c r="M252" s="5"/>
    </row>
    <row r="253" spans="11:13" ht="15.75">
      <c r="K253" s="5"/>
      <c r="L253" s="5"/>
      <c r="M253" s="5"/>
    </row>
    <row r="254" spans="11:13" ht="15.75">
      <c r="K254" s="5"/>
      <c r="L254" s="5"/>
      <c r="M254" s="5"/>
    </row>
    <row r="255" spans="11:13" ht="15.75">
      <c r="K255" s="5"/>
      <c r="L255" s="5"/>
      <c r="M255" s="5"/>
    </row>
    <row r="256" spans="11:13" ht="15.75">
      <c r="K256" s="5"/>
      <c r="L256" s="5"/>
      <c r="M256" s="5"/>
    </row>
    <row r="257" spans="11:13" ht="15.75">
      <c r="K257" s="5"/>
      <c r="L257" s="5"/>
      <c r="M257" s="5"/>
    </row>
    <row r="258" spans="11:13" ht="15.75">
      <c r="K258" s="5"/>
      <c r="L258" s="5"/>
      <c r="M258" s="5"/>
    </row>
    <row r="259" spans="11:13" ht="15.75">
      <c r="K259" s="5"/>
      <c r="L259" s="5"/>
      <c r="M259" s="5"/>
    </row>
    <row r="260" spans="11:13" ht="15.75">
      <c r="K260" s="5"/>
      <c r="L260" s="5"/>
      <c r="M260" s="5"/>
    </row>
    <row r="261" spans="11:13" ht="15.75">
      <c r="K261" s="5"/>
      <c r="L261" s="5"/>
      <c r="M261" s="5"/>
    </row>
    <row r="262" spans="11:13" ht="15.75">
      <c r="K262" s="5"/>
      <c r="L262" s="5"/>
      <c r="M262" s="5"/>
    </row>
    <row r="263" spans="11:13" ht="15.75">
      <c r="K263" s="5"/>
      <c r="L263" s="5"/>
      <c r="M263" s="5"/>
    </row>
    <row r="264" spans="11:13" ht="15.75">
      <c r="K264" s="5"/>
      <c r="L264" s="5"/>
      <c r="M264" s="5"/>
    </row>
    <row r="265" spans="11:13" ht="15.75">
      <c r="K265" s="5"/>
      <c r="L265" s="5"/>
      <c r="M265" s="5"/>
    </row>
    <row r="266" spans="11:13" ht="15.75">
      <c r="K266" s="5"/>
      <c r="L266" s="5"/>
      <c r="M266" s="5"/>
    </row>
    <row r="267" spans="11:13" ht="15.75">
      <c r="K267" s="5"/>
      <c r="L267" s="5"/>
      <c r="M267" s="5"/>
    </row>
    <row r="268" spans="11:13" ht="15.75">
      <c r="K268" s="5"/>
      <c r="L268" s="5"/>
      <c r="M268" s="5"/>
    </row>
    <row r="269" spans="11:13" ht="15.75">
      <c r="K269" s="5"/>
      <c r="L269" s="5"/>
      <c r="M269" s="5"/>
    </row>
    <row r="270" spans="11:13" ht="15.75">
      <c r="K270" s="5"/>
      <c r="L270" s="5"/>
      <c r="M270" s="5"/>
    </row>
    <row r="271" spans="11:13" ht="15.75">
      <c r="K271" s="5"/>
      <c r="L271" s="5"/>
      <c r="M271" s="5"/>
    </row>
    <row r="272" spans="11:13" ht="15.75">
      <c r="K272" s="5"/>
      <c r="L272" s="5"/>
      <c r="M272" s="5"/>
    </row>
    <row r="273" spans="11:13" ht="15.75">
      <c r="K273" s="5"/>
      <c r="L273" s="5"/>
      <c r="M273" s="5"/>
    </row>
    <row r="274" spans="11:13" ht="15.75">
      <c r="K274" s="5"/>
      <c r="L274" s="5"/>
      <c r="M274" s="5"/>
    </row>
    <row r="275" spans="11:13" ht="15.75">
      <c r="K275" s="5"/>
      <c r="L275" s="5"/>
      <c r="M275" s="5"/>
    </row>
    <row r="276" spans="11:13" ht="15.75">
      <c r="K276" s="5"/>
      <c r="L276" s="5"/>
      <c r="M276" s="5"/>
    </row>
    <row r="277" spans="11:13" ht="15.75">
      <c r="K277" s="5"/>
      <c r="L277" s="5"/>
      <c r="M277" s="5"/>
    </row>
    <row r="278" spans="11:13" ht="15.75">
      <c r="K278" s="5"/>
      <c r="L278" s="5"/>
      <c r="M278" s="5"/>
    </row>
    <row r="279" spans="11:13" ht="15.75">
      <c r="K279" s="5"/>
      <c r="L279" s="5"/>
      <c r="M279" s="5"/>
    </row>
    <row r="280" spans="11:13" ht="15.75">
      <c r="K280" s="5"/>
      <c r="L280" s="5"/>
      <c r="M280" s="5"/>
    </row>
    <row r="281" spans="11:13" ht="15.75">
      <c r="K281" s="5"/>
      <c r="L281" s="5"/>
      <c r="M281" s="5"/>
    </row>
    <row r="282" spans="11:13" ht="15.75">
      <c r="K282" s="5"/>
      <c r="L282" s="5"/>
      <c r="M282" s="5"/>
    </row>
    <row r="283" spans="11:13" ht="15.75">
      <c r="K283" s="5"/>
      <c r="L283" s="5"/>
      <c r="M283" s="5"/>
    </row>
    <row r="284" spans="11:13" ht="15.75">
      <c r="K284" s="5"/>
      <c r="L284" s="5"/>
      <c r="M284" s="5"/>
    </row>
    <row r="285" spans="11:13" ht="15.75">
      <c r="K285" s="5"/>
      <c r="L285" s="5"/>
      <c r="M285" s="5"/>
    </row>
    <row r="286" spans="11:13" ht="15.75">
      <c r="K286" s="5"/>
      <c r="L286" s="5"/>
      <c r="M286" s="5"/>
    </row>
    <row r="287" spans="11:13" ht="15.75">
      <c r="K287" s="5"/>
      <c r="L287" s="5"/>
      <c r="M287" s="5"/>
    </row>
    <row r="288" spans="11:13" ht="15.75">
      <c r="K288" s="5"/>
      <c r="L288" s="5"/>
      <c r="M288" s="5"/>
    </row>
    <row r="289" spans="11:13" ht="15.75">
      <c r="K289" s="5"/>
      <c r="L289" s="5"/>
      <c r="M289" s="5"/>
    </row>
    <row r="290" spans="11:13" ht="15.75">
      <c r="K290" s="5"/>
      <c r="L290" s="5"/>
      <c r="M290" s="5"/>
    </row>
    <row r="291" spans="11:13" ht="15.75">
      <c r="K291" s="5"/>
      <c r="L291" s="5"/>
      <c r="M291" s="5"/>
    </row>
    <row r="292" spans="11:13" ht="15.75">
      <c r="K292" s="5"/>
      <c r="L292" s="5"/>
      <c r="M292" s="5"/>
    </row>
    <row r="293" spans="11:13" ht="15.75">
      <c r="K293" s="5"/>
      <c r="L293" s="5"/>
      <c r="M293" s="5"/>
    </row>
    <row r="294" spans="11:13" ht="15.75">
      <c r="K294" s="5"/>
      <c r="L294" s="5"/>
      <c r="M294" s="5"/>
    </row>
    <row r="295" spans="11:13" ht="15.75">
      <c r="K295" s="5"/>
      <c r="L295" s="5"/>
      <c r="M295" s="5"/>
    </row>
    <row r="296" spans="11:13" ht="15.75">
      <c r="K296" s="5"/>
      <c r="L296" s="5"/>
      <c r="M296" s="5"/>
    </row>
    <row r="297" spans="11:13" ht="15.75">
      <c r="K297" s="5"/>
      <c r="L297" s="5"/>
      <c r="M297" s="5"/>
    </row>
    <row r="298" spans="11:13" ht="15.75">
      <c r="K298" s="5"/>
      <c r="L298" s="5"/>
      <c r="M298" s="5"/>
    </row>
    <row r="299" spans="11:13" ht="15.75">
      <c r="K299" s="5"/>
      <c r="L299" s="5"/>
      <c r="M299" s="5"/>
    </row>
    <row r="300" spans="11:13" ht="15.75">
      <c r="K300" s="5"/>
      <c r="L300" s="5"/>
      <c r="M300" s="5"/>
    </row>
    <row r="301" spans="11:13" ht="15.75">
      <c r="K301" s="5"/>
      <c r="L301" s="5"/>
      <c r="M301" s="5"/>
    </row>
    <row r="302" spans="11:13" ht="15.75">
      <c r="K302" s="5"/>
      <c r="L302" s="5"/>
      <c r="M302" s="5"/>
    </row>
    <row r="303" spans="11:13" ht="15.75">
      <c r="K303" s="5"/>
      <c r="L303" s="5"/>
      <c r="M303" s="5"/>
    </row>
    <row r="304" spans="11:13" ht="15.75">
      <c r="K304" s="5"/>
      <c r="L304" s="5"/>
      <c r="M304" s="5"/>
    </row>
    <row r="305" spans="11:13" ht="15.75">
      <c r="K305" s="5"/>
      <c r="L305" s="5"/>
      <c r="M305" s="5"/>
    </row>
    <row r="306" spans="11:13" ht="15.75">
      <c r="K306" s="5"/>
      <c r="L306" s="5"/>
      <c r="M306" s="5"/>
    </row>
    <row r="307" spans="11:13" ht="15.75">
      <c r="K307" s="5"/>
      <c r="L307" s="5"/>
      <c r="M307" s="5"/>
    </row>
    <row r="308" spans="11:13" ht="15.75">
      <c r="K308" s="5"/>
      <c r="L308" s="5"/>
      <c r="M308" s="5"/>
    </row>
    <row r="309" spans="11:13" ht="15.75">
      <c r="K309" s="5"/>
      <c r="L309" s="5"/>
      <c r="M309" s="5"/>
    </row>
    <row r="310" spans="11:13" ht="15.75">
      <c r="K310" s="5"/>
      <c r="L310" s="5"/>
      <c r="M310" s="5"/>
    </row>
    <row r="311" spans="11:13" ht="15.75">
      <c r="K311" s="5"/>
      <c r="L311" s="5"/>
      <c r="M311" s="5"/>
    </row>
    <row r="312" spans="11:13" ht="15.75">
      <c r="K312" s="5"/>
      <c r="L312" s="5"/>
      <c r="M312" s="5"/>
    </row>
    <row r="313" spans="11:13" ht="15.75">
      <c r="K313" s="5"/>
      <c r="L313" s="5"/>
      <c r="M313" s="5"/>
    </row>
    <row r="314" spans="11:13" ht="15.75">
      <c r="K314" s="5"/>
      <c r="L314" s="5"/>
      <c r="M314" s="5"/>
    </row>
    <row r="315" spans="11:13" ht="15.75">
      <c r="K315" s="5"/>
      <c r="L315" s="5"/>
      <c r="M315" s="5"/>
    </row>
    <row r="316" spans="11:13" ht="15.75">
      <c r="K316" s="5"/>
      <c r="L316" s="5"/>
      <c r="M316" s="5"/>
    </row>
    <row r="317" spans="11:13" ht="15.75">
      <c r="K317" s="5"/>
      <c r="L317" s="5"/>
      <c r="M317" s="5"/>
    </row>
    <row r="318" spans="11:13" ht="15.75">
      <c r="K318" s="5"/>
      <c r="L318" s="5"/>
      <c r="M318" s="5"/>
    </row>
    <row r="319" spans="11:13" ht="15.75">
      <c r="K319" s="5"/>
      <c r="L319" s="5"/>
      <c r="M319" s="5"/>
    </row>
    <row r="320" spans="11:13" ht="15.75">
      <c r="K320" s="5"/>
      <c r="L320" s="5"/>
      <c r="M320" s="5"/>
    </row>
    <row r="321" spans="11:13" ht="15.75">
      <c r="K321" s="5"/>
      <c r="L321" s="5"/>
      <c r="M321" s="5"/>
    </row>
    <row r="322" spans="11:13" ht="15.75">
      <c r="K322" s="5"/>
      <c r="L322" s="5"/>
      <c r="M322" s="5"/>
    </row>
    <row r="323" spans="11:13" ht="15.75">
      <c r="K323" s="5"/>
      <c r="L323" s="5"/>
      <c r="M323" s="5"/>
    </row>
    <row r="324" spans="11:13" ht="15.75">
      <c r="K324" s="5"/>
      <c r="L324" s="5"/>
      <c r="M324" s="5"/>
    </row>
    <row r="325" spans="11:13" ht="15.75">
      <c r="K325" s="5"/>
      <c r="L325" s="5"/>
      <c r="M325" s="5"/>
    </row>
    <row r="326" spans="11:13" ht="15.75">
      <c r="K326" s="5"/>
      <c r="L326" s="5"/>
      <c r="M326" s="5"/>
    </row>
    <row r="327" spans="11:13" ht="15.75">
      <c r="K327" s="5"/>
      <c r="L327" s="5"/>
      <c r="M327" s="5"/>
    </row>
    <row r="328" spans="11:13" ht="15.75">
      <c r="K328" s="5"/>
      <c r="L328" s="5"/>
      <c r="M328" s="5"/>
    </row>
    <row r="329" spans="11:13" ht="15.75">
      <c r="K329" s="5"/>
      <c r="L329" s="5"/>
      <c r="M329" s="5"/>
    </row>
    <row r="330" spans="11:13" ht="15.75">
      <c r="K330" s="5"/>
      <c r="L330" s="5"/>
      <c r="M330" s="5"/>
    </row>
    <row r="331" spans="11:13" ht="15.75">
      <c r="K331" s="5"/>
      <c r="L331" s="5"/>
      <c r="M331" s="5"/>
    </row>
    <row r="332" spans="11:13" ht="15.75">
      <c r="K332" s="5"/>
      <c r="L332" s="5"/>
      <c r="M332" s="5"/>
    </row>
    <row r="333" spans="11:13" ht="15.75">
      <c r="K333" s="5"/>
      <c r="L333" s="5"/>
      <c r="M333" s="5"/>
    </row>
    <row r="334" spans="11:13" ht="15.75">
      <c r="K334" s="5"/>
      <c r="L334" s="5"/>
      <c r="M334" s="5"/>
    </row>
    <row r="335" spans="11:13" ht="15.75">
      <c r="K335" s="5"/>
      <c r="L335" s="5"/>
      <c r="M335" s="5"/>
    </row>
    <row r="336" spans="11:13" ht="15.75">
      <c r="K336" s="5"/>
      <c r="L336" s="5"/>
      <c r="M336" s="5"/>
    </row>
    <row r="337" spans="11:13" ht="15.75">
      <c r="K337" s="5"/>
      <c r="L337" s="5"/>
      <c r="M337" s="5"/>
    </row>
    <row r="338" spans="11:13" ht="15.75">
      <c r="K338" s="5"/>
      <c r="L338" s="5"/>
      <c r="M338" s="5"/>
    </row>
    <row r="339" spans="11:13" ht="15.75">
      <c r="K339" s="5"/>
      <c r="L339" s="5"/>
      <c r="M339" s="5"/>
    </row>
    <row r="340" spans="11:13" ht="15.75">
      <c r="K340" s="5"/>
      <c r="L340" s="5"/>
      <c r="M340" s="5"/>
    </row>
    <row r="341" spans="11:13" ht="15.75">
      <c r="K341" s="5"/>
      <c r="L341" s="5"/>
      <c r="M341" s="5"/>
    </row>
    <row r="342" spans="11:13" ht="15.75">
      <c r="K342" s="5"/>
      <c r="L342" s="5"/>
      <c r="M342" s="5"/>
    </row>
    <row r="343" spans="11:13" ht="15.75">
      <c r="K343" s="5"/>
      <c r="L343" s="5"/>
      <c r="M343" s="5"/>
    </row>
    <row r="344" spans="11:13" ht="15.75">
      <c r="K344" s="5"/>
      <c r="L344" s="5"/>
      <c r="M344" s="5"/>
    </row>
    <row r="345" spans="11:13" ht="15.75">
      <c r="K345" s="5"/>
      <c r="L345" s="5"/>
      <c r="M345" s="5"/>
    </row>
    <row r="346" spans="11:13" ht="15.75">
      <c r="K346" s="5"/>
      <c r="L346" s="5"/>
      <c r="M346" s="5"/>
    </row>
    <row r="347" spans="11:13" ht="15.75">
      <c r="K347" s="5"/>
      <c r="L347" s="5"/>
      <c r="M347" s="5"/>
    </row>
    <row r="348" spans="11:13" ht="15.75">
      <c r="K348" s="5"/>
      <c r="L348" s="5"/>
      <c r="M348" s="5"/>
    </row>
    <row r="349" spans="11:13" ht="15.75">
      <c r="K349" s="5"/>
      <c r="L349" s="5"/>
      <c r="M349" s="5"/>
    </row>
    <row r="350" spans="11:13" ht="15.75">
      <c r="K350" s="5"/>
      <c r="L350" s="5"/>
      <c r="M350" s="5"/>
    </row>
    <row r="351" spans="11:13" ht="15.75">
      <c r="K351" s="5"/>
      <c r="L351" s="5"/>
      <c r="M351" s="5"/>
    </row>
    <row r="352" spans="11:13" ht="15.75">
      <c r="K352" s="5"/>
      <c r="L352" s="5"/>
      <c r="M352" s="5"/>
    </row>
    <row r="353" spans="11:13" ht="15.75">
      <c r="K353" s="5"/>
      <c r="L353" s="5"/>
      <c r="M353" s="5"/>
    </row>
    <row r="354" spans="11:13" ht="15.75">
      <c r="K354" s="5"/>
      <c r="L354" s="5"/>
      <c r="M354" s="5"/>
    </row>
    <row r="355" spans="11:13" ht="15.75">
      <c r="K355" s="5"/>
      <c r="L355" s="5"/>
      <c r="M355" s="5"/>
    </row>
    <row r="356" spans="11:13" ht="15.75">
      <c r="K356" s="5"/>
      <c r="L356" s="5"/>
      <c r="M356" s="5"/>
    </row>
    <row r="357" spans="11:13" ht="15.75">
      <c r="K357" s="5"/>
      <c r="L357" s="5"/>
      <c r="M357" s="5"/>
    </row>
    <row r="358" spans="11:13" ht="15.75">
      <c r="K358" s="5"/>
      <c r="L358" s="5"/>
      <c r="M358" s="5"/>
    </row>
    <row r="359" spans="11:13" ht="15.75">
      <c r="K359" s="5"/>
      <c r="L359" s="5"/>
      <c r="M359" s="5"/>
    </row>
    <row r="360" spans="11:13" ht="15.75">
      <c r="K360" s="5"/>
      <c r="L360" s="5"/>
      <c r="M360" s="5"/>
    </row>
    <row r="361" spans="11:13" ht="15.75">
      <c r="K361" s="5"/>
      <c r="L361" s="5"/>
      <c r="M361" s="5"/>
    </row>
    <row r="362" spans="11:13" ht="15.75">
      <c r="K362" s="5"/>
      <c r="L362" s="5"/>
      <c r="M362" s="5"/>
    </row>
    <row r="363" spans="11:13" ht="15.75">
      <c r="K363" s="5"/>
      <c r="L363" s="5"/>
      <c r="M363" s="5"/>
    </row>
    <row r="364" spans="11:13" ht="15.75">
      <c r="K364" s="5"/>
      <c r="L364" s="5"/>
      <c r="M364" s="5"/>
    </row>
    <row r="365" spans="11:13" ht="15.75">
      <c r="K365" s="5"/>
      <c r="L365" s="5"/>
      <c r="M365" s="5"/>
    </row>
    <row r="366" spans="11:13" ht="15.75">
      <c r="K366" s="5"/>
      <c r="L366" s="5"/>
      <c r="M366" s="5"/>
    </row>
    <row r="367" spans="11:13" ht="15.75">
      <c r="K367" s="5"/>
      <c r="L367" s="5"/>
      <c r="M367" s="5"/>
    </row>
    <row r="368" spans="11:13" ht="15.75">
      <c r="K368" s="5"/>
      <c r="L368" s="5"/>
      <c r="M368" s="5"/>
    </row>
    <row r="369" spans="11:13" ht="15.75">
      <c r="K369" s="5"/>
      <c r="L369" s="5"/>
      <c r="M369" s="5"/>
    </row>
    <row r="370" spans="11:13" ht="15.75">
      <c r="K370" s="5"/>
      <c r="L370" s="5"/>
      <c r="M370" s="5"/>
    </row>
    <row r="371" spans="11:13" ht="15.75">
      <c r="K371" s="5"/>
      <c r="L371" s="5"/>
      <c r="M371" s="5"/>
    </row>
    <row r="372" spans="11:13" ht="15.75">
      <c r="K372" s="5"/>
      <c r="L372" s="5"/>
      <c r="M372" s="5"/>
    </row>
    <row r="373" spans="11:13" ht="15.75">
      <c r="K373" s="5"/>
      <c r="L373" s="5"/>
      <c r="M373" s="5"/>
    </row>
    <row r="374" spans="11:13" ht="15.75">
      <c r="K374" s="5"/>
      <c r="L374" s="5"/>
      <c r="M374" s="5"/>
    </row>
    <row r="375" spans="11:13" ht="15.75">
      <c r="K375" s="5"/>
      <c r="L375" s="5"/>
      <c r="M375" s="5"/>
    </row>
    <row r="376" spans="11:13" ht="15.75">
      <c r="K376" s="5"/>
      <c r="L376" s="5"/>
      <c r="M376" s="5"/>
    </row>
    <row r="377" spans="11:13" ht="15.75">
      <c r="K377" s="5"/>
      <c r="L377" s="5"/>
      <c r="M377" s="5"/>
    </row>
    <row r="378" spans="11:13" ht="15.75">
      <c r="K378" s="5"/>
      <c r="L378" s="5"/>
      <c r="M378" s="5"/>
    </row>
    <row r="379" spans="11:13" ht="15.75">
      <c r="K379" s="5"/>
      <c r="L379" s="5"/>
      <c r="M379" s="5"/>
    </row>
    <row r="380" spans="11:13" ht="15.75">
      <c r="K380" s="5"/>
      <c r="L380" s="5"/>
      <c r="M380" s="5"/>
    </row>
    <row r="381" spans="11:13" ht="15.75">
      <c r="K381" s="5"/>
      <c r="L381" s="5"/>
      <c r="M381" s="5"/>
    </row>
    <row r="382" spans="11:13" ht="15.75">
      <c r="K382" s="5"/>
      <c r="L382" s="5"/>
      <c r="M382" s="5"/>
    </row>
    <row r="383" spans="11:13" ht="15.75">
      <c r="K383" s="5"/>
      <c r="L383" s="5"/>
      <c r="M383" s="5"/>
    </row>
    <row r="384" spans="11:13" ht="15.75">
      <c r="K384" s="5"/>
      <c r="L384" s="5"/>
      <c r="M384" s="5"/>
    </row>
    <row r="385" spans="11:13" ht="15.75">
      <c r="K385" s="5"/>
      <c r="L385" s="5"/>
      <c r="M385" s="5"/>
    </row>
    <row r="386" spans="11:13" ht="15.75">
      <c r="K386" s="5"/>
      <c r="L386" s="5"/>
      <c r="M386" s="5"/>
    </row>
    <row r="387" spans="11:13" ht="15.75">
      <c r="K387" s="5"/>
      <c r="L387" s="5"/>
      <c r="M387" s="5"/>
    </row>
    <row r="388" spans="11:13" ht="15.75">
      <c r="K388" s="5"/>
      <c r="L388" s="5"/>
      <c r="M388" s="5"/>
    </row>
    <row r="389" spans="11:13" ht="15.75">
      <c r="K389" s="5"/>
      <c r="L389" s="5"/>
      <c r="M389" s="5"/>
    </row>
    <row r="390" spans="11:13" ht="15.75">
      <c r="K390" s="5"/>
      <c r="L390" s="5"/>
      <c r="M390" s="5"/>
    </row>
    <row r="391" spans="11:13" ht="15.75">
      <c r="K391" s="5"/>
      <c r="L391" s="5"/>
      <c r="M391" s="5"/>
    </row>
    <row r="392" spans="11:13" ht="15.75">
      <c r="K392" s="5"/>
      <c r="L392" s="5"/>
      <c r="M392" s="5"/>
    </row>
    <row r="393" spans="11:13" ht="15.75">
      <c r="K393" s="5"/>
      <c r="L393" s="5"/>
      <c r="M393" s="5"/>
    </row>
    <row r="394" spans="11:13" ht="15.75">
      <c r="K394" s="5"/>
      <c r="L394" s="5"/>
      <c r="M394" s="5"/>
    </row>
    <row r="395" spans="11:13" ht="15.75">
      <c r="K395" s="5"/>
      <c r="L395" s="5"/>
      <c r="M395" s="5"/>
    </row>
    <row r="396" spans="11:13" ht="15.75">
      <c r="K396" s="5"/>
      <c r="L396" s="5"/>
      <c r="M396" s="5"/>
    </row>
    <row r="397" spans="11:13" ht="15.75">
      <c r="K397" s="5"/>
      <c r="L397" s="5"/>
      <c r="M397" s="5"/>
    </row>
    <row r="398" spans="11:13" ht="15.75">
      <c r="K398" s="5"/>
      <c r="L398" s="5"/>
      <c r="M398" s="5"/>
    </row>
    <row r="399" spans="11:13" ht="15.75">
      <c r="K399" s="5"/>
      <c r="L399" s="5"/>
      <c r="M399" s="5"/>
    </row>
    <row r="400" spans="11:13" ht="15.75">
      <c r="K400" s="5"/>
      <c r="L400" s="5"/>
      <c r="M400" s="5"/>
    </row>
    <row r="401" spans="11:13" ht="15.75">
      <c r="K401" s="5"/>
      <c r="L401" s="5"/>
      <c r="M401" s="5"/>
    </row>
    <row r="402" spans="11:13" ht="15.75">
      <c r="K402" s="5"/>
      <c r="L402" s="5"/>
      <c r="M402" s="5"/>
    </row>
    <row r="403" spans="11:13" ht="15.75">
      <c r="K403" s="5"/>
      <c r="L403" s="5"/>
      <c r="M403" s="5"/>
    </row>
    <row r="404" spans="11:13" ht="15.75">
      <c r="K404" s="5"/>
      <c r="L404" s="5"/>
      <c r="M404" s="5"/>
    </row>
    <row r="405" spans="11:13" ht="15.75">
      <c r="K405" s="5"/>
      <c r="L405" s="5"/>
      <c r="M405" s="5"/>
    </row>
    <row r="406" spans="11:13" ht="15.75">
      <c r="K406" s="5"/>
      <c r="L406" s="5"/>
      <c r="M406" s="5"/>
    </row>
    <row r="407" spans="11:13" ht="15.75">
      <c r="K407" s="5"/>
      <c r="L407" s="5"/>
      <c r="M407" s="5"/>
    </row>
    <row r="408" spans="11:13" ht="15.75">
      <c r="K408" s="5"/>
      <c r="L408" s="5"/>
      <c r="M408" s="5"/>
    </row>
    <row r="409" spans="11:13" ht="15.75">
      <c r="K409" s="5"/>
      <c r="L409" s="5"/>
      <c r="M409" s="5"/>
    </row>
    <row r="410" spans="11:13" ht="15.75">
      <c r="K410" s="5"/>
      <c r="L410" s="5"/>
      <c r="M410" s="5"/>
    </row>
    <row r="411" spans="11:13" ht="15.75">
      <c r="K411" s="5"/>
      <c r="L411" s="5"/>
      <c r="M411" s="5"/>
    </row>
    <row r="412" spans="11:13" ht="15.75">
      <c r="K412" s="5"/>
      <c r="L412" s="5"/>
      <c r="M412" s="5"/>
    </row>
    <row r="413" spans="11:13" ht="15.75">
      <c r="K413" s="5"/>
      <c r="L413" s="5"/>
      <c r="M413" s="5"/>
    </row>
    <row r="414" spans="11:13" ht="15.75">
      <c r="K414" s="5"/>
      <c r="L414" s="5"/>
      <c r="M414" s="5"/>
    </row>
    <row r="415" spans="11:13" ht="15.75">
      <c r="K415" s="5"/>
      <c r="L415" s="5"/>
      <c r="M415" s="5"/>
    </row>
    <row r="416" spans="11:13" ht="15.75">
      <c r="K416" s="5"/>
      <c r="L416" s="5"/>
      <c r="M416" s="5"/>
    </row>
    <row r="417" spans="11:13" ht="15.75">
      <c r="K417" s="5"/>
      <c r="L417" s="5"/>
      <c r="M417" s="5"/>
    </row>
    <row r="418" spans="11:13" ht="15.75">
      <c r="K418" s="5"/>
      <c r="L418" s="5"/>
      <c r="M418" s="5"/>
    </row>
    <row r="419" spans="11:13" ht="15.75">
      <c r="K419" s="5"/>
      <c r="L419" s="5"/>
      <c r="M419" s="5"/>
    </row>
    <row r="420" spans="11:13" ht="15.75">
      <c r="K420" s="5"/>
      <c r="L420" s="5"/>
      <c r="M420" s="5"/>
    </row>
    <row r="421" spans="11:13" ht="15.75">
      <c r="K421" s="5"/>
      <c r="L421" s="5"/>
      <c r="M421" s="5"/>
    </row>
    <row r="422" spans="11:13" ht="15.75">
      <c r="K422" s="5"/>
      <c r="L422" s="5"/>
      <c r="M422" s="5"/>
    </row>
    <row r="423" spans="11:13" ht="15.75">
      <c r="K423" s="5"/>
      <c r="L423" s="5"/>
      <c r="M423" s="5"/>
    </row>
    <row r="424" spans="11:13" ht="15.75">
      <c r="K424" s="5"/>
      <c r="L424" s="5"/>
      <c r="M424" s="5"/>
    </row>
    <row r="425" spans="11:13" ht="15.75">
      <c r="K425" s="5"/>
      <c r="L425" s="5"/>
      <c r="M425" s="5"/>
    </row>
    <row r="426" spans="11:13" ht="15.75">
      <c r="K426" s="5"/>
      <c r="L426" s="5"/>
      <c r="M426" s="5"/>
    </row>
    <row r="427" spans="11:13" ht="15.75">
      <c r="K427" s="5"/>
      <c r="L427" s="5"/>
      <c r="M427" s="5"/>
    </row>
    <row r="428" spans="11:13" ht="15.75">
      <c r="K428" s="5"/>
      <c r="L428" s="5"/>
      <c r="M428" s="5"/>
    </row>
    <row r="429" spans="11:13" ht="15.75">
      <c r="K429" s="5"/>
      <c r="L429" s="5"/>
      <c r="M429" s="5"/>
    </row>
    <row r="430" spans="11:13" ht="15.75">
      <c r="K430" s="5"/>
      <c r="L430" s="5"/>
      <c r="M430" s="5"/>
    </row>
    <row r="431" spans="11:13" ht="15.75">
      <c r="K431" s="5"/>
      <c r="L431" s="5"/>
      <c r="M431" s="5"/>
    </row>
    <row r="432" spans="11:13" ht="15.75">
      <c r="K432" s="5"/>
      <c r="L432" s="5"/>
      <c r="M432" s="5"/>
    </row>
    <row r="433" spans="11:13" ht="15.75">
      <c r="K433" s="5"/>
      <c r="L433" s="5"/>
      <c r="M433" s="5"/>
    </row>
    <row r="434" spans="11:13" ht="15.75">
      <c r="K434" s="5"/>
      <c r="L434" s="5"/>
      <c r="M434" s="5"/>
    </row>
    <row r="435" spans="11:13" ht="15.75">
      <c r="K435" s="5"/>
      <c r="L435" s="5"/>
      <c r="M435" s="5"/>
    </row>
    <row r="436" spans="11:13" ht="15.75">
      <c r="K436" s="5"/>
      <c r="L436" s="5"/>
      <c r="M436" s="5"/>
    </row>
    <row r="437" spans="11:13" ht="15.75">
      <c r="K437" s="5"/>
      <c r="L437" s="5"/>
      <c r="M437" s="5"/>
    </row>
    <row r="438" spans="11:13" ht="15.75">
      <c r="K438" s="5"/>
      <c r="L438" s="5"/>
      <c r="M438" s="5"/>
    </row>
    <row r="439" spans="11:13" ht="15.75">
      <c r="K439" s="5"/>
      <c r="L439" s="5"/>
      <c r="M439" s="5"/>
    </row>
    <row r="440" spans="11:13" ht="15.75">
      <c r="K440" s="5"/>
      <c r="L440" s="5"/>
      <c r="M440" s="5"/>
    </row>
    <row r="441" spans="11:13" ht="15.75">
      <c r="K441" s="5"/>
      <c r="L441" s="5"/>
      <c r="M441" s="5"/>
    </row>
    <row r="442" spans="11:13" ht="15.75">
      <c r="K442" s="5"/>
      <c r="L442" s="5"/>
      <c r="M442" s="5"/>
    </row>
    <row r="443" spans="11:13" ht="15.75">
      <c r="K443" s="5"/>
      <c r="L443" s="5"/>
      <c r="M443" s="5"/>
    </row>
    <row r="444" spans="11:13" ht="15.75">
      <c r="K444" s="5"/>
      <c r="L444" s="5"/>
      <c r="M444" s="5"/>
    </row>
    <row r="445" spans="11:13" ht="15.75">
      <c r="K445" s="5"/>
      <c r="L445" s="5"/>
      <c r="M445" s="5"/>
    </row>
    <row r="446" spans="11:13" ht="15.75">
      <c r="K446" s="5"/>
      <c r="L446" s="5"/>
      <c r="M446" s="5"/>
    </row>
    <row r="447" spans="11:13" ht="15.75">
      <c r="K447" s="5"/>
      <c r="L447" s="5"/>
      <c r="M447" s="5"/>
    </row>
    <row r="448" spans="11:13" ht="15.75">
      <c r="K448" s="5"/>
      <c r="L448" s="5"/>
      <c r="M448" s="5"/>
    </row>
    <row r="449" spans="11:13" ht="15.75">
      <c r="K449" s="5"/>
      <c r="L449" s="5"/>
      <c r="M449" s="5"/>
    </row>
    <row r="450" spans="11:13" ht="15.75">
      <c r="K450" s="5"/>
      <c r="L450" s="5"/>
      <c r="M450" s="5"/>
    </row>
    <row r="451" spans="11:13" ht="15.75">
      <c r="K451" s="5"/>
      <c r="L451" s="5"/>
      <c r="M451" s="5"/>
    </row>
    <row r="452" spans="11:13" ht="15.75">
      <c r="K452" s="5"/>
      <c r="L452" s="5"/>
      <c r="M452" s="5"/>
    </row>
    <row r="453" spans="11:13" ht="15.75">
      <c r="K453" s="5"/>
      <c r="L453" s="5"/>
      <c r="M453" s="5"/>
    </row>
    <row r="454" spans="11:13" ht="15.75">
      <c r="K454" s="5"/>
      <c r="L454" s="5"/>
      <c r="M454" s="5"/>
    </row>
    <row r="455" spans="11:13" ht="15.75">
      <c r="K455" s="5"/>
      <c r="L455" s="5"/>
      <c r="M455" s="5"/>
    </row>
    <row r="456" spans="11:13" ht="15.75">
      <c r="K456" s="5"/>
      <c r="L456" s="5"/>
      <c r="M456" s="5"/>
    </row>
    <row r="457" spans="11:13" ht="15.75">
      <c r="K457" s="5"/>
      <c r="L457" s="5"/>
      <c r="M457" s="5"/>
    </row>
    <row r="458" spans="11:13" ht="15.75">
      <c r="K458" s="5"/>
      <c r="L458" s="5"/>
      <c r="M458" s="5"/>
    </row>
    <row r="459" spans="11:13" ht="15.75">
      <c r="K459" s="5"/>
      <c r="L459" s="5"/>
      <c r="M459" s="5"/>
    </row>
    <row r="460" spans="11:13" ht="15.75">
      <c r="K460" s="5"/>
      <c r="L460" s="5"/>
      <c r="M460" s="5"/>
    </row>
    <row r="461" spans="11:13" ht="15.75">
      <c r="K461" s="5"/>
      <c r="L461" s="5"/>
      <c r="M461" s="5"/>
    </row>
    <row r="462" spans="11:13" ht="15.75">
      <c r="K462" s="5"/>
      <c r="L462" s="5"/>
      <c r="M462" s="5"/>
    </row>
    <row r="463" spans="11:13" ht="15.75">
      <c r="K463" s="5"/>
      <c r="L463" s="5"/>
      <c r="M463" s="5"/>
    </row>
    <row r="464" spans="11:13" ht="15.75">
      <c r="K464" s="5"/>
      <c r="L464" s="5"/>
      <c r="M464" s="5"/>
    </row>
    <row r="465" spans="11:13" ht="15.75">
      <c r="K465" s="5"/>
      <c r="L465" s="5"/>
      <c r="M465" s="5"/>
    </row>
    <row r="466" spans="11:13" ht="15.75">
      <c r="K466" s="5"/>
      <c r="L466" s="5"/>
      <c r="M466" s="5"/>
    </row>
    <row r="467" spans="11:13" ht="15.75">
      <c r="K467" s="5"/>
      <c r="L467" s="5"/>
      <c r="M467" s="5"/>
    </row>
    <row r="468" spans="11:13" ht="15.75">
      <c r="K468" s="5"/>
      <c r="L468" s="5"/>
      <c r="M468" s="5"/>
    </row>
    <row r="469" spans="11:13" ht="15.75">
      <c r="K469" s="5"/>
      <c r="L469" s="5"/>
      <c r="M469" s="5"/>
    </row>
    <row r="470" spans="11:13" ht="15.75">
      <c r="K470" s="5"/>
      <c r="L470" s="5"/>
      <c r="M470" s="5"/>
    </row>
    <row r="471" spans="11:13" ht="15.75">
      <c r="K471" s="5"/>
      <c r="L471" s="5"/>
      <c r="M471" s="5"/>
    </row>
    <row r="472" spans="11:13" ht="15.75">
      <c r="K472" s="5"/>
      <c r="L472" s="5"/>
      <c r="M472" s="5"/>
    </row>
    <row r="473" spans="11:13" ht="15.75">
      <c r="K473" s="5"/>
      <c r="L473" s="5"/>
      <c r="M473" s="5"/>
    </row>
    <row r="474" spans="11:13" ht="15.75">
      <c r="K474" s="5"/>
      <c r="L474" s="5"/>
      <c r="M474" s="5"/>
    </row>
    <row r="475" spans="11:13" ht="15.75">
      <c r="K475" s="5"/>
      <c r="L475" s="5"/>
      <c r="M475" s="5"/>
    </row>
    <row r="476" spans="11:13" ht="15.75">
      <c r="K476" s="5"/>
      <c r="L476" s="5"/>
      <c r="M476" s="5"/>
    </row>
    <row r="477" spans="11:13" ht="15.75">
      <c r="K477" s="5"/>
      <c r="L477" s="5"/>
      <c r="M477" s="5"/>
    </row>
    <row r="478" spans="11:13" ht="15.75">
      <c r="K478" s="5"/>
      <c r="L478" s="5"/>
      <c r="M478" s="5"/>
    </row>
    <row r="479" spans="11:13" ht="15.75">
      <c r="K479" s="5"/>
      <c r="L479" s="5"/>
      <c r="M479" s="5"/>
    </row>
    <row r="480" spans="11:13" ht="15.75">
      <c r="K480" s="5"/>
      <c r="L480" s="5"/>
      <c r="M480" s="5"/>
    </row>
    <row r="481" spans="11:13" ht="15.75">
      <c r="K481" s="5"/>
      <c r="L481" s="5"/>
      <c r="M481" s="5"/>
    </row>
    <row r="482" spans="11:13" ht="15.75">
      <c r="K482" s="5"/>
      <c r="L482" s="5"/>
      <c r="M482" s="5"/>
    </row>
    <row r="483" spans="11:13" ht="15.75">
      <c r="K483" s="5"/>
      <c r="L483" s="5"/>
      <c r="M483" s="5"/>
    </row>
    <row r="484" spans="11:13" ht="15.75">
      <c r="K484" s="5"/>
      <c r="L484" s="5"/>
      <c r="M484" s="5"/>
    </row>
    <row r="485" spans="11:13" ht="15.75">
      <c r="K485" s="5"/>
      <c r="L485" s="5"/>
      <c r="M485" s="5"/>
    </row>
    <row r="486" spans="11:13" ht="15.75">
      <c r="K486" s="5"/>
      <c r="L486" s="5"/>
      <c r="M486" s="5"/>
    </row>
    <row r="487" spans="11:13" ht="15.75">
      <c r="K487" s="5"/>
      <c r="L487" s="5"/>
      <c r="M487" s="5"/>
    </row>
    <row r="488" spans="11:13" ht="15.75">
      <c r="K488" s="5"/>
      <c r="L488" s="5"/>
      <c r="M488" s="5"/>
    </row>
    <row r="489" spans="11:13" ht="15.75">
      <c r="K489" s="5"/>
      <c r="L489" s="5"/>
      <c r="M489" s="5"/>
    </row>
    <row r="490" spans="11:13" ht="15.75">
      <c r="K490" s="5"/>
      <c r="L490" s="5"/>
      <c r="M490" s="5"/>
    </row>
    <row r="491" spans="11:13" ht="15.75">
      <c r="K491" s="5"/>
      <c r="L491" s="5"/>
      <c r="M491" s="5"/>
    </row>
    <row r="492" spans="11:13" ht="15.75">
      <c r="K492" s="5"/>
      <c r="L492" s="5"/>
      <c r="M492" s="5"/>
    </row>
    <row r="493" spans="11:13" ht="15.75">
      <c r="K493" s="5"/>
      <c r="L493" s="5"/>
      <c r="M493" s="5"/>
    </row>
    <row r="494" spans="11:13" ht="15.75">
      <c r="K494" s="5"/>
      <c r="L494" s="5"/>
      <c r="M494" s="5"/>
    </row>
    <row r="495" spans="11:13" ht="15.75">
      <c r="K495" s="5"/>
      <c r="L495" s="5"/>
      <c r="M495" s="5"/>
    </row>
    <row r="496" spans="11:13" ht="15.75">
      <c r="K496" s="5"/>
      <c r="L496" s="5"/>
      <c r="M496" s="5"/>
    </row>
    <row r="497" spans="11:13" ht="15.75">
      <c r="K497" s="5"/>
      <c r="L497" s="5"/>
      <c r="M497" s="5"/>
    </row>
    <row r="498" spans="11:13" ht="15.75">
      <c r="K498" s="5"/>
      <c r="L498" s="5"/>
      <c r="M498" s="5"/>
    </row>
    <row r="499" spans="11:13" ht="15.75">
      <c r="K499" s="5"/>
      <c r="L499" s="5"/>
      <c r="M499" s="5"/>
    </row>
    <row r="500" spans="11:13" ht="15.75">
      <c r="K500" s="5"/>
      <c r="L500" s="5"/>
      <c r="M500" s="5"/>
    </row>
    <row r="501" spans="11:13" ht="15.75">
      <c r="K501" s="5"/>
      <c r="L501" s="5"/>
      <c r="M501" s="5"/>
    </row>
    <row r="502" spans="11:13" ht="15.75">
      <c r="K502" s="5"/>
      <c r="L502" s="5"/>
      <c r="M502" s="5"/>
    </row>
    <row r="503" spans="11:13" ht="15.75">
      <c r="K503" s="5"/>
      <c r="L503" s="5"/>
      <c r="M503" s="5"/>
    </row>
    <row r="504" spans="11:13" ht="15.75">
      <c r="K504" s="5"/>
      <c r="L504" s="5"/>
      <c r="M504" s="5"/>
    </row>
    <row r="505" spans="11:13" ht="15.75">
      <c r="K505" s="5"/>
      <c r="L505" s="5"/>
      <c r="M505" s="5"/>
    </row>
    <row r="506" spans="11:13" ht="15.75">
      <c r="K506" s="5"/>
      <c r="L506" s="5"/>
      <c r="M506" s="5"/>
    </row>
    <row r="507" spans="11:13" ht="15.75">
      <c r="K507" s="5"/>
      <c r="L507" s="5"/>
      <c r="M507" s="5"/>
    </row>
    <row r="508" spans="11:13" ht="15.75">
      <c r="K508" s="5"/>
      <c r="L508" s="5"/>
      <c r="M508" s="5"/>
    </row>
    <row r="509" spans="11:13" ht="15.75">
      <c r="K509" s="5"/>
      <c r="L509" s="5"/>
      <c r="M509" s="5"/>
    </row>
    <row r="510" spans="11:13" ht="15.75">
      <c r="K510" s="5"/>
      <c r="L510" s="5"/>
      <c r="M510" s="5"/>
    </row>
    <row r="511" spans="11:13" ht="15.75">
      <c r="K511" s="5"/>
      <c r="L511" s="5"/>
      <c r="M511" s="5"/>
    </row>
    <row r="512" spans="11:13" ht="15.75">
      <c r="K512" s="5"/>
      <c r="L512" s="5"/>
      <c r="M512" s="5"/>
    </row>
    <row r="513" spans="11:13" ht="15.75">
      <c r="K513" s="5"/>
      <c r="L513" s="5"/>
      <c r="M513" s="5"/>
    </row>
    <row r="514" spans="11:13" ht="15.75">
      <c r="K514" s="5"/>
      <c r="L514" s="5"/>
      <c r="M514" s="5"/>
    </row>
    <row r="515" spans="11:13" ht="15.75">
      <c r="K515" s="5"/>
      <c r="L515" s="5"/>
      <c r="M515" s="5"/>
    </row>
    <row r="516" spans="11:13" ht="15.75">
      <c r="K516" s="5"/>
      <c r="L516" s="5"/>
      <c r="M516" s="5"/>
    </row>
    <row r="517" spans="11:13" ht="15.75">
      <c r="K517" s="5"/>
      <c r="L517" s="5"/>
      <c r="M517" s="5"/>
    </row>
    <row r="518" spans="11:13" ht="15.75">
      <c r="K518" s="5"/>
      <c r="L518" s="5"/>
      <c r="M518" s="5"/>
    </row>
    <row r="519" spans="11:13" ht="15.75">
      <c r="K519" s="5"/>
      <c r="L519" s="5"/>
      <c r="M519" s="5"/>
    </row>
    <row r="520" spans="11:13" ht="15.75">
      <c r="K520" s="5"/>
      <c r="L520" s="5"/>
      <c r="M520" s="5"/>
    </row>
    <row r="521" spans="11:13" ht="15.75">
      <c r="K521" s="5"/>
      <c r="L521" s="5"/>
      <c r="M521" s="5"/>
    </row>
    <row r="522" spans="11:13" ht="15.75">
      <c r="K522" s="5"/>
      <c r="L522" s="5"/>
      <c r="M522" s="5"/>
    </row>
    <row r="523" spans="11:13" ht="15.75">
      <c r="K523" s="5"/>
      <c r="L523" s="5"/>
      <c r="M523" s="5"/>
    </row>
    <row r="524" spans="11:13" ht="15.75">
      <c r="K524" s="5"/>
      <c r="L524" s="5"/>
      <c r="M524" s="5"/>
    </row>
    <row r="525" spans="11:13" ht="15.75">
      <c r="K525" s="5"/>
      <c r="L525" s="5"/>
      <c r="M525" s="5"/>
    </row>
    <row r="526" spans="11:13" ht="15.75">
      <c r="K526" s="5"/>
      <c r="L526" s="5"/>
      <c r="M526" s="5"/>
    </row>
    <row r="527" spans="11:13" ht="15.75">
      <c r="K527" s="5"/>
      <c r="L527" s="5"/>
      <c r="M527" s="5"/>
    </row>
    <row r="528" spans="11:13" ht="15.75">
      <c r="K528" s="5"/>
      <c r="L528" s="5"/>
      <c r="M528" s="5"/>
    </row>
    <row r="529" spans="11:13" ht="15.75">
      <c r="K529" s="5"/>
      <c r="L529" s="5"/>
      <c r="M529" s="5"/>
    </row>
    <row r="530" spans="11:13" ht="15.75">
      <c r="K530" s="5"/>
      <c r="L530" s="5"/>
      <c r="M530" s="5"/>
    </row>
    <row r="531" spans="11:13" ht="15.75">
      <c r="K531" s="5"/>
      <c r="L531" s="5"/>
      <c r="M531" s="5"/>
    </row>
    <row r="532" spans="11:13" ht="15.75">
      <c r="K532" s="5"/>
      <c r="L532" s="5"/>
      <c r="M532" s="5"/>
    </row>
    <row r="533" spans="11:13" ht="15.75">
      <c r="K533" s="5"/>
      <c r="L533" s="5"/>
      <c r="M533" s="5"/>
    </row>
    <row r="534" spans="11:13" ht="15.75">
      <c r="K534" s="5"/>
      <c r="L534" s="5"/>
      <c r="M534" s="5"/>
    </row>
    <row r="535" spans="11:13" ht="15.75">
      <c r="K535" s="5"/>
      <c r="L535" s="5"/>
      <c r="M535" s="5"/>
    </row>
    <row r="536" spans="11:13" ht="15.75">
      <c r="K536" s="5"/>
      <c r="L536" s="5"/>
      <c r="M536" s="5"/>
    </row>
    <row r="537" spans="11:13" ht="15.75">
      <c r="K537" s="5"/>
      <c r="L537" s="5"/>
      <c r="M537" s="5"/>
    </row>
    <row r="538" spans="11:13" ht="15.75">
      <c r="K538" s="5"/>
      <c r="L538" s="5"/>
      <c r="M538" s="5"/>
    </row>
    <row r="539" spans="11:13" ht="15.75">
      <c r="K539" s="5"/>
      <c r="L539" s="5"/>
      <c r="M539" s="5"/>
    </row>
    <row r="540" spans="11:13" ht="15.75">
      <c r="K540" s="5"/>
      <c r="L540" s="5"/>
      <c r="M540" s="5"/>
    </row>
    <row r="541" spans="11:13" ht="15.75">
      <c r="K541" s="5"/>
      <c r="L541" s="5"/>
      <c r="M541" s="5"/>
    </row>
    <row r="542" spans="11:13" ht="15.75">
      <c r="K542" s="5"/>
      <c r="L542" s="5"/>
      <c r="M542" s="5"/>
    </row>
    <row r="543" spans="11:13" ht="15.75">
      <c r="K543" s="5"/>
      <c r="L543" s="5"/>
      <c r="M543" s="5"/>
    </row>
    <row r="544" spans="11:13" ht="15.75">
      <c r="K544" s="5"/>
      <c r="L544" s="5"/>
      <c r="M544" s="5"/>
    </row>
    <row r="545" spans="11:13" ht="15.75">
      <c r="K545" s="5"/>
      <c r="L545" s="5"/>
      <c r="M545" s="5"/>
    </row>
    <row r="546" spans="11:13" ht="15.75">
      <c r="K546" s="5"/>
      <c r="L546" s="5"/>
      <c r="M546" s="5"/>
    </row>
    <row r="547" spans="11:13" ht="15.75">
      <c r="K547" s="5"/>
      <c r="L547" s="5"/>
      <c r="M547" s="5"/>
    </row>
    <row r="548" spans="11:13" ht="15.75">
      <c r="K548" s="5"/>
      <c r="L548" s="5"/>
      <c r="M548" s="5"/>
    </row>
    <row r="549" spans="11:13" ht="15.75">
      <c r="K549" s="5"/>
      <c r="L549" s="5"/>
      <c r="M549" s="5"/>
    </row>
    <row r="550" spans="11:13" ht="15.75">
      <c r="K550" s="5"/>
      <c r="L550" s="5"/>
      <c r="M550" s="5"/>
    </row>
    <row r="551" spans="11:13" ht="15.75">
      <c r="K551" s="5"/>
      <c r="L551" s="5"/>
      <c r="M551" s="5"/>
    </row>
    <row r="552" spans="11:13" ht="15.75">
      <c r="K552" s="5"/>
      <c r="L552" s="5"/>
      <c r="M552" s="5"/>
    </row>
    <row r="553" spans="11:13" ht="15.75">
      <c r="K553" s="5"/>
      <c r="L553" s="5"/>
      <c r="M553" s="5"/>
    </row>
    <row r="554" spans="11:13" ht="15.75">
      <c r="K554" s="5"/>
      <c r="L554" s="5"/>
      <c r="M554" s="5"/>
    </row>
    <row r="555" spans="11:13" ht="15.75">
      <c r="K555" s="5"/>
      <c r="L555" s="5"/>
      <c r="M555" s="5"/>
    </row>
    <row r="556" spans="11:13" ht="15.75">
      <c r="K556" s="5"/>
      <c r="L556" s="5"/>
      <c r="M556" s="5"/>
    </row>
    <row r="557" spans="11:13" ht="15.75">
      <c r="K557" s="5"/>
      <c r="L557" s="5"/>
      <c r="M557" s="5"/>
    </row>
    <row r="558" spans="11:13" ht="15.75">
      <c r="K558" s="5"/>
      <c r="L558" s="5"/>
      <c r="M558" s="5"/>
    </row>
    <row r="559" spans="11:13" ht="15.75">
      <c r="K559" s="5"/>
      <c r="L559" s="5"/>
      <c r="M559" s="5"/>
    </row>
    <row r="560" spans="11:13" ht="15.75">
      <c r="K560" s="5"/>
      <c r="L560" s="5"/>
      <c r="M560" s="5"/>
    </row>
    <row r="561" spans="11:13" ht="15.75">
      <c r="K561" s="5"/>
      <c r="L561" s="5"/>
      <c r="M561" s="5"/>
    </row>
    <row r="562" spans="11:13" ht="15.75">
      <c r="K562" s="5"/>
      <c r="L562" s="5"/>
      <c r="M562" s="5"/>
    </row>
    <row r="563" spans="11:13" ht="15.75">
      <c r="K563" s="5"/>
      <c r="L563" s="5"/>
      <c r="M563" s="5"/>
    </row>
    <row r="564" spans="11:13" ht="15.75">
      <c r="K564" s="5"/>
      <c r="L564" s="5"/>
      <c r="M564" s="5"/>
    </row>
    <row r="565" spans="11:13" ht="15.75">
      <c r="K565" s="5"/>
      <c r="L565" s="5"/>
      <c r="M565" s="5"/>
    </row>
    <row r="566" spans="11:13" ht="15.75">
      <c r="K566" s="5"/>
      <c r="L566" s="5"/>
      <c r="M566" s="5"/>
    </row>
    <row r="567" spans="11:13" ht="15.75">
      <c r="K567" s="5"/>
      <c r="L567" s="5"/>
      <c r="M567" s="5"/>
    </row>
    <row r="568" spans="11:13" ht="15.75">
      <c r="K568" s="5"/>
      <c r="L568" s="5"/>
      <c r="M568" s="5"/>
    </row>
    <row r="569" spans="11:13" ht="15.75">
      <c r="K569" s="5"/>
      <c r="L569" s="5"/>
      <c r="M569" s="5"/>
    </row>
    <row r="570" spans="11:13" ht="15.75">
      <c r="K570" s="5"/>
      <c r="L570" s="5"/>
      <c r="M570" s="5"/>
    </row>
    <row r="571" spans="11:13" ht="15.75">
      <c r="K571" s="5"/>
      <c r="L571" s="5"/>
      <c r="M571" s="5"/>
    </row>
    <row r="572" spans="11:13" ht="15.75">
      <c r="K572" s="5"/>
      <c r="L572" s="5"/>
      <c r="M572" s="5"/>
    </row>
    <row r="573" spans="11:13" ht="15.75">
      <c r="K573" s="5"/>
      <c r="L573" s="5"/>
      <c r="M573" s="5"/>
    </row>
    <row r="574" spans="11:13" ht="15.75">
      <c r="K574" s="5"/>
      <c r="L574" s="5"/>
      <c r="M574" s="5"/>
    </row>
    <row r="575" spans="11:13" ht="15.75">
      <c r="K575" s="5"/>
      <c r="L575" s="5"/>
      <c r="M575" s="5"/>
    </row>
    <row r="576" spans="11:13" ht="15.75">
      <c r="K576" s="5"/>
      <c r="L576" s="5"/>
      <c r="M576" s="5"/>
    </row>
    <row r="577" spans="11:13" ht="15.75">
      <c r="K577" s="5"/>
      <c r="L577" s="5"/>
      <c r="M577" s="5"/>
    </row>
    <row r="578" spans="11:13" ht="15.75">
      <c r="K578" s="5"/>
      <c r="L578" s="5"/>
      <c r="M578" s="5"/>
    </row>
    <row r="579" spans="11:13" ht="15.75">
      <c r="K579" s="5"/>
      <c r="L579" s="5"/>
      <c r="M579" s="5"/>
    </row>
    <row r="580" spans="11:13" ht="15.75">
      <c r="K580" s="5"/>
      <c r="L580" s="5"/>
      <c r="M580" s="5"/>
    </row>
    <row r="581" spans="11:13" ht="15.75">
      <c r="K581" s="5"/>
      <c r="L581" s="5"/>
      <c r="M581" s="5"/>
    </row>
    <row r="582" spans="11:13" ht="15.75">
      <c r="K582" s="5"/>
      <c r="L582" s="5"/>
      <c r="M582" s="5"/>
    </row>
    <row r="583" spans="11:13" ht="15.75">
      <c r="K583" s="5"/>
      <c r="L583" s="5"/>
      <c r="M583" s="5"/>
    </row>
    <row r="584" spans="11:13" ht="15.75">
      <c r="K584" s="5"/>
      <c r="L584" s="5"/>
      <c r="M584" s="5"/>
    </row>
    <row r="585" spans="11:13" ht="15.75">
      <c r="K585" s="5"/>
      <c r="L585" s="5"/>
      <c r="M585" s="5"/>
    </row>
    <row r="586" spans="11:13" ht="15.75">
      <c r="K586" s="5"/>
      <c r="L586" s="5"/>
      <c r="M586" s="5"/>
    </row>
    <row r="587" spans="11:13" ht="15.75">
      <c r="K587" s="5"/>
      <c r="L587" s="5"/>
      <c r="M587" s="5"/>
    </row>
    <row r="588" spans="11:13" ht="15.75">
      <c r="K588" s="5"/>
      <c r="L588" s="5"/>
      <c r="M588" s="5"/>
    </row>
    <row r="589" spans="11:13" ht="15.75">
      <c r="K589" s="5"/>
      <c r="L589" s="5"/>
      <c r="M589" s="5"/>
    </row>
    <row r="590" spans="11:13" ht="15.75">
      <c r="K590" s="5"/>
      <c r="L590" s="5"/>
      <c r="M590" s="5"/>
    </row>
    <row r="591" spans="11:13" ht="15.75">
      <c r="K591" s="5"/>
      <c r="L591" s="5"/>
      <c r="M591" s="5"/>
    </row>
    <row r="592" spans="11:13" ht="15.75">
      <c r="K592" s="5"/>
      <c r="L592" s="5"/>
      <c r="M592" s="5"/>
    </row>
    <row r="593" spans="11:13" ht="15.75">
      <c r="K593" s="5"/>
      <c r="L593" s="5"/>
      <c r="M593" s="5"/>
    </row>
    <row r="594" spans="11:13" ht="15.75">
      <c r="K594" s="5"/>
      <c r="L594" s="5"/>
      <c r="M594" s="5"/>
    </row>
    <row r="595" spans="11:13" ht="15.75">
      <c r="K595" s="5"/>
      <c r="L595" s="5"/>
      <c r="M595" s="5"/>
    </row>
    <row r="596" spans="11:13" ht="15.75">
      <c r="K596" s="5"/>
      <c r="L596" s="5"/>
      <c r="M596" s="5"/>
    </row>
    <row r="597" spans="11:13" ht="15.75">
      <c r="K597" s="5"/>
      <c r="L597" s="5"/>
      <c r="M597" s="5"/>
    </row>
    <row r="598" spans="11:13" ht="15.75">
      <c r="K598" s="5"/>
      <c r="L598" s="5"/>
      <c r="M598" s="5"/>
    </row>
    <row r="599" spans="11:13" ht="15.75">
      <c r="K599" s="5"/>
      <c r="L599" s="5"/>
      <c r="M599" s="5"/>
    </row>
    <row r="600" spans="11:13" ht="15.75">
      <c r="K600" s="5"/>
      <c r="L600" s="5"/>
      <c r="M600" s="5"/>
    </row>
    <row r="601" spans="11:13" ht="15.75">
      <c r="K601" s="5"/>
      <c r="L601" s="5"/>
      <c r="M601" s="5"/>
    </row>
    <row r="602" spans="11:13" ht="15.75">
      <c r="K602" s="5"/>
      <c r="L602" s="5"/>
      <c r="M602" s="5"/>
    </row>
    <row r="603" spans="11:13" ht="15.75">
      <c r="K603" s="5"/>
      <c r="L603" s="5"/>
      <c r="M603" s="5"/>
    </row>
    <row r="604" spans="11:13" ht="15.75">
      <c r="K604" s="5"/>
      <c r="L604" s="5"/>
      <c r="M604" s="5"/>
    </row>
    <row r="605" spans="11:13" ht="15.75">
      <c r="K605" s="5"/>
      <c r="L605" s="5"/>
      <c r="M605" s="5"/>
    </row>
    <row r="606" spans="11:13" ht="15.75">
      <c r="K606" s="5"/>
      <c r="L606" s="5"/>
      <c r="M606" s="5"/>
    </row>
    <row r="607" spans="11:13" ht="15.75">
      <c r="K607" s="5"/>
      <c r="L607" s="5"/>
      <c r="M607" s="5"/>
    </row>
    <row r="608" spans="11:13" ht="15.75">
      <c r="K608" s="5"/>
      <c r="L608" s="5"/>
      <c r="M608" s="5"/>
    </row>
    <row r="609" spans="11:13" ht="15.75">
      <c r="K609" s="5"/>
      <c r="L609" s="5"/>
      <c r="M609" s="5"/>
    </row>
    <row r="610" spans="11:13" ht="15.75">
      <c r="K610" s="5"/>
      <c r="L610" s="5"/>
      <c r="M610" s="5"/>
    </row>
    <row r="611" spans="11:13" ht="15.75">
      <c r="K611" s="5"/>
      <c r="L611" s="5"/>
      <c r="M611" s="5"/>
    </row>
    <row r="612" spans="11:13" ht="15.75">
      <c r="K612" s="5"/>
      <c r="L612" s="5"/>
      <c r="M612" s="5"/>
    </row>
    <row r="613" spans="11:13" ht="15.75">
      <c r="K613" s="5"/>
      <c r="L613" s="5"/>
      <c r="M613" s="5"/>
    </row>
    <row r="614" spans="11:13" ht="15.75">
      <c r="K614" s="5"/>
      <c r="L614" s="5"/>
      <c r="M614" s="5"/>
    </row>
    <row r="615" spans="11:13" ht="15.75">
      <c r="K615" s="5"/>
      <c r="L615" s="5"/>
      <c r="M615" s="5"/>
    </row>
    <row r="616" spans="11:13" ht="15.75">
      <c r="K616" s="5"/>
      <c r="L616" s="5"/>
      <c r="M616" s="5"/>
    </row>
    <row r="617" spans="11:13" ht="15.75">
      <c r="K617" s="5"/>
      <c r="L617" s="5"/>
      <c r="M617" s="5"/>
    </row>
    <row r="618" spans="11:13" ht="15.75">
      <c r="K618" s="5"/>
      <c r="L618" s="5"/>
      <c r="M618" s="5"/>
    </row>
    <row r="619" spans="11:13" ht="15.75">
      <c r="K619" s="5"/>
      <c r="L619" s="5"/>
      <c r="M619" s="5"/>
    </row>
    <row r="620" spans="11:13" ht="15.75">
      <c r="K620" s="5"/>
      <c r="L620" s="5"/>
      <c r="M620" s="5"/>
    </row>
    <row r="621" spans="11:13" ht="15.75">
      <c r="K621" s="5"/>
      <c r="L621" s="5"/>
      <c r="M621" s="5"/>
    </row>
    <row r="622" spans="11:13" ht="15.75">
      <c r="K622" s="5"/>
      <c r="L622" s="5"/>
      <c r="M622" s="5"/>
    </row>
    <row r="623" spans="11:13" ht="15.75">
      <c r="K623" s="5"/>
      <c r="L623" s="5"/>
      <c r="M623" s="5"/>
    </row>
    <row r="624" spans="11:13" ht="15.75">
      <c r="K624" s="5"/>
      <c r="L624" s="5"/>
      <c r="M624" s="5"/>
    </row>
    <row r="625" spans="11:13" ht="15.75">
      <c r="K625" s="5"/>
      <c r="L625" s="5"/>
      <c r="M625" s="5"/>
    </row>
    <row r="626" spans="11:13" ht="15.75">
      <c r="K626" s="5"/>
      <c r="L626" s="5"/>
      <c r="M626" s="5"/>
    </row>
    <row r="627" spans="11:13" ht="15.75">
      <c r="K627" s="5"/>
      <c r="L627" s="5"/>
      <c r="M627" s="5"/>
    </row>
    <row r="628" spans="11:13" ht="15.75">
      <c r="K628" s="5"/>
      <c r="L628" s="5"/>
      <c r="M628" s="5"/>
    </row>
    <row r="629" spans="11:13" ht="15.75">
      <c r="K629" s="5"/>
      <c r="L629" s="5"/>
      <c r="M629" s="5"/>
    </row>
    <row r="630" spans="11:13" ht="15.75">
      <c r="K630" s="5"/>
      <c r="L630" s="5"/>
      <c r="M630" s="5"/>
    </row>
    <row r="631" spans="11:13" ht="15.75">
      <c r="K631" s="5"/>
      <c r="L631" s="5"/>
      <c r="M631" s="5"/>
    </row>
    <row r="632" spans="11:13" ht="15.75">
      <c r="K632" s="5"/>
      <c r="L632" s="5"/>
      <c r="M632" s="5"/>
    </row>
    <row r="633" spans="11:13" ht="15.75">
      <c r="K633" s="5"/>
      <c r="L633" s="5"/>
      <c r="M633" s="5"/>
    </row>
    <row r="634" spans="11:13" ht="15.75">
      <c r="K634" s="5"/>
      <c r="L634" s="5"/>
      <c r="M634" s="5"/>
    </row>
    <row r="635" spans="11:13" ht="15.75">
      <c r="K635" s="5"/>
      <c r="L635" s="5"/>
      <c r="M635" s="5"/>
    </row>
    <row r="636" spans="11:13" ht="15.75">
      <c r="K636" s="5"/>
      <c r="L636" s="5"/>
      <c r="M636" s="5"/>
    </row>
    <row r="637" spans="11:13" ht="15.75">
      <c r="K637" s="5"/>
      <c r="L637" s="5"/>
      <c r="M637" s="5"/>
    </row>
    <row r="638" spans="11:13" ht="15.75">
      <c r="K638" s="5"/>
      <c r="L638" s="5"/>
      <c r="M638" s="5"/>
    </row>
    <row r="639" spans="11:13" ht="15.75">
      <c r="K639" s="5"/>
      <c r="L639" s="5"/>
      <c r="M639" s="5"/>
    </row>
    <row r="640" spans="11:13" ht="15.75">
      <c r="K640" s="5"/>
      <c r="L640" s="5"/>
      <c r="M640" s="5"/>
    </row>
    <row r="641" spans="11:13" ht="15.75">
      <c r="K641" s="5"/>
      <c r="L641" s="5"/>
      <c r="M641" s="5"/>
    </row>
    <row r="642" spans="11:13" ht="15.75">
      <c r="K642" s="5"/>
      <c r="L642" s="5"/>
      <c r="M642" s="5"/>
    </row>
    <row r="643" spans="11:13" ht="15.75">
      <c r="K643" s="5"/>
      <c r="L643" s="5"/>
      <c r="M643" s="5"/>
    </row>
    <row r="644" spans="11:13" ht="15.75">
      <c r="K644" s="5"/>
      <c r="L644" s="5"/>
      <c r="M644" s="5"/>
    </row>
    <row r="645" spans="11:13" ht="15.75">
      <c r="K645" s="5"/>
      <c r="L645" s="5"/>
      <c r="M645" s="5"/>
    </row>
    <row r="646" spans="11:13" ht="15.75">
      <c r="K646" s="5"/>
      <c r="L646" s="5"/>
      <c r="M646" s="5"/>
    </row>
    <row r="647" spans="11:13" ht="15.75">
      <c r="K647" s="5"/>
      <c r="L647" s="5"/>
      <c r="M647" s="5"/>
    </row>
    <row r="648" spans="11:13" ht="15.75">
      <c r="K648" s="5"/>
      <c r="L648" s="5"/>
      <c r="M648" s="5"/>
    </row>
    <row r="649" spans="11:13" ht="15.75">
      <c r="K649" s="5"/>
      <c r="L649" s="5"/>
      <c r="M649" s="5"/>
    </row>
    <row r="650" spans="11:13" ht="15.75">
      <c r="K650" s="5"/>
      <c r="L650" s="5"/>
      <c r="M650" s="5"/>
    </row>
    <row r="651" spans="11:13" ht="15.75">
      <c r="K651" s="5"/>
      <c r="L651" s="5"/>
      <c r="M651" s="5"/>
    </row>
    <row r="652" spans="11:13" ht="15.75">
      <c r="K652" s="5"/>
      <c r="L652" s="5"/>
      <c r="M652" s="5"/>
    </row>
    <row r="653" spans="11:13" ht="15.75">
      <c r="K653" s="5"/>
      <c r="L653" s="5"/>
      <c r="M653" s="5"/>
    </row>
    <row r="654" spans="11:13" ht="15.75">
      <c r="K654" s="5"/>
      <c r="L654" s="5"/>
      <c r="M654" s="5"/>
    </row>
    <row r="655" spans="11:13" ht="15.75">
      <c r="K655" s="5"/>
      <c r="L655" s="5"/>
      <c r="M655" s="5"/>
    </row>
    <row r="656" spans="11:13" ht="15.75">
      <c r="K656" s="5"/>
      <c r="L656" s="5"/>
      <c r="M656" s="5"/>
    </row>
    <row r="657" spans="11:13" ht="15.75">
      <c r="K657" s="5"/>
      <c r="L657" s="5"/>
      <c r="M657" s="5"/>
    </row>
    <row r="658" spans="11:13" ht="15.75">
      <c r="K658" s="5"/>
      <c r="L658" s="5"/>
      <c r="M658" s="5"/>
    </row>
    <row r="659" spans="11:13" ht="15.75">
      <c r="K659" s="5"/>
      <c r="L659" s="5"/>
      <c r="M659" s="5"/>
    </row>
    <row r="660" spans="11:13" ht="15.75">
      <c r="K660" s="5"/>
      <c r="L660" s="5"/>
      <c r="M660" s="5"/>
    </row>
    <row r="661" spans="11:13" ht="15.75">
      <c r="K661" s="5"/>
      <c r="L661" s="5"/>
      <c r="M661" s="5"/>
    </row>
    <row r="662" spans="11:13" ht="15.75">
      <c r="K662" s="5"/>
      <c r="L662" s="5"/>
      <c r="M662" s="5"/>
    </row>
    <row r="663" spans="11:13" ht="15.75">
      <c r="K663" s="5"/>
      <c r="L663" s="5"/>
      <c r="M663" s="5"/>
    </row>
    <row r="664" spans="11:13" ht="15.75">
      <c r="K664" s="5"/>
      <c r="L664" s="5"/>
      <c r="M664" s="5"/>
    </row>
    <row r="665" spans="11:13" ht="15.75">
      <c r="K665" s="5"/>
      <c r="L665" s="5"/>
      <c r="M665" s="5"/>
    </row>
    <row r="666" spans="11:13" ht="15.75">
      <c r="K666" s="5"/>
      <c r="L666" s="5"/>
      <c r="M666" s="5"/>
    </row>
    <row r="667" spans="11:13" ht="15.75">
      <c r="K667" s="5"/>
      <c r="L667" s="5"/>
      <c r="M667" s="5"/>
    </row>
    <row r="668" spans="11:13" ht="15.75">
      <c r="K668" s="5"/>
      <c r="L668" s="5"/>
      <c r="M668" s="5"/>
    </row>
    <row r="669" spans="11:13" ht="15.75">
      <c r="K669" s="5"/>
      <c r="L669" s="5"/>
      <c r="M669" s="5"/>
    </row>
    <row r="670" spans="11:13" ht="15.75">
      <c r="K670" s="5"/>
      <c r="L670" s="5"/>
      <c r="M670" s="5"/>
    </row>
    <row r="671" spans="11:13" ht="15.75">
      <c r="K671" s="5"/>
      <c r="L671" s="5"/>
      <c r="M671" s="5"/>
    </row>
    <row r="672" spans="11:13" ht="15.75">
      <c r="K672" s="5"/>
      <c r="L672" s="5"/>
      <c r="M672" s="5"/>
    </row>
    <row r="673" spans="11:13" ht="15.75">
      <c r="K673" s="5"/>
      <c r="L673" s="5"/>
      <c r="M673" s="5"/>
    </row>
    <row r="674" spans="11:13" ht="15.75">
      <c r="K674" s="5"/>
      <c r="L674" s="5"/>
      <c r="M674" s="5"/>
    </row>
    <row r="675" spans="11:13" ht="15.75">
      <c r="K675" s="5"/>
      <c r="L675" s="5"/>
      <c r="M675" s="5"/>
    </row>
    <row r="676" spans="11:13" ht="15.75">
      <c r="K676" s="5"/>
      <c r="L676" s="5"/>
      <c r="M676" s="5"/>
    </row>
    <row r="677" spans="11:13" ht="15.75">
      <c r="K677" s="5"/>
      <c r="L677" s="5"/>
      <c r="M677" s="5"/>
    </row>
    <row r="678" spans="11:13" ht="15.75">
      <c r="K678" s="5"/>
      <c r="L678" s="5"/>
      <c r="M678" s="5"/>
    </row>
    <row r="679" spans="11:13" ht="15.75">
      <c r="K679" s="5"/>
      <c r="L679" s="5"/>
      <c r="M679" s="5"/>
    </row>
    <row r="680" spans="11:13" ht="15.75">
      <c r="K680" s="5"/>
      <c r="L680" s="5"/>
      <c r="M680" s="5"/>
    </row>
    <row r="681" spans="11:13" ht="15.75">
      <c r="K681" s="5"/>
      <c r="L681" s="5"/>
      <c r="M681" s="5"/>
    </row>
    <row r="682" spans="11:13" ht="15.75">
      <c r="K682" s="5"/>
      <c r="L682" s="5"/>
      <c r="M682" s="5"/>
    </row>
    <row r="683" spans="11:13" ht="15.75">
      <c r="K683" s="5"/>
      <c r="L683" s="5"/>
      <c r="M683" s="5"/>
    </row>
    <row r="684" spans="11:13" ht="15.75">
      <c r="K684" s="5"/>
      <c r="L684" s="5"/>
      <c r="M684" s="5"/>
    </row>
    <row r="685" spans="11:13" ht="15.75">
      <c r="K685" s="5"/>
      <c r="L685" s="5"/>
      <c r="M685" s="5"/>
    </row>
    <row r="686" spans="11:13" ht="15.75">
      <c r="K686" s="5"/>
      <c r="L686" s="5"/>
      <c r="M686" s="5"/>
    </row>
    <row r="687" spans="11:13" ht="15.75">
      <c r="K687" s="5"/>
      <c r="L687" s="5"/>
      <c r="M687" s="5"/>
    </row>
    <row r="688" spans="11:13" ht="15.75">
      <c r="K688" s="5"/>
      <c r="L688" s="5"/>
      <c r="M688" s="5"/>
    </row>
    <row r="689" spans="11:13" ht="15.75">
      <c r="K689" s="5"/>
      <c r="L689" s="5"/>
      <c r="M689" s="5"/>
    </row>
    <row r="690" spans="11:13" ht="15.75">
      <c r="K690" s="5"/>
      <c r="L690" s="5"/>
      <c r="M690" s="5"/>
    </row>
    <row r="691" spans="11:13" ht="15.75">
      <c r="K691" s="5"/>
      <c r="L691" s="5"/>
      <c r="M691" s="5"/>
    </row>
    <row r="692" spans="11:13" ht="15.75">
      <c r="K692" s="5"/>
      <c r="L692" s="5"/>
      <c r="M692" s="5"/>
    </row>
    <row r="693" spans="11:13" ht="15.75">
      <c r="K693" s="5"/>
      <c r="L693" s="5"/>
      <c r="M693" s="5"/>
    </row>
    <row r="694" spans="11:13" ht="15.75">
      <c r="K694" s="5"/>
      <c r="L694" s="5"/>
      <c r="M694" s="5"/>
    </row>
    <row r="695" spans="11:13" ht="15.75">
      <c r="K695" s="5"/>
      <c r="L695" s="5"/>
      <c r="M695" s="5"/>
    </row>
    <row r="696" spans="11:13" ht="15.75">
      <c r="K696" s="5"/>
      <c r="L696" s="5"/>
      <c r="M696" s="5"/>
    </row>
    <row r="697" spans="11:13" ht="15.75">
      <c r="K697" s="5"/>
      <c r="L697" s="5"/>
      <c r="M697" s="5"/>
    </row>
    <row r="698" spans="11:13" ht="15.75">
      <c r="K698" s="5"/>
      <c r="L698" s="5"/>
      <c r="M698" s="5"/>
    </row>
    <row r="699" spans="11:13" ht="15.75">
      <c r="K699" s="5"/>
      <c r="L699" s="5"/>
      <c r="M699" s="5"/>
    </row>
    <row r="700" spans="11:13" ht="15.75">
      <c r="K700" s="5"/>
      <c r="L700" s="5"/>
      <c r="M700" s="5"/>
    </row>
    <row r="701" spans="11:13" ht="15.75">
      <c r="K701" s="5"/>
      <c r="L701" s="5"/>
      <c r="M701" s="5"/>
    </row>
    <row r="702" spans="11:13" ht="15.75">
      <c r="K702" s="5"/>
      <c r="L702" s="5"/>
      <c r="M702" s="5"/>
    </row>
    <row r="703" spans="11:13" ht="15.75">
      <c r="K703" s="5"/>
      <c r="L703" s="5"/>
      <c r="M703" s="5"/>
    </row>
    <row r="704" spans="11:13" ht="15.75">
      <c r="K704" s="5"/>
      <c r="L704" s="5"/>
      <c r="M704" s="5"/>
    </row>
    <row r="705" spans="11:13" ht="15.75">
      <c r="K705" s="5"/>
      <c r="L705" s="5"/>
      <c r="M705" s="5"/>
    </row>
    <row r="706" spans="11:13" ht="15.75">
      <c r="K706" s="5"/>
      <c r="L706" s="5"/>
      <c r="M706" s="5"/>
    </row>
    <row r="707" spans="11:13" ht="15.75">
      <c r="K707" s="5"/>
      <c r="L707" s="5"/>
      <c r="M707" s="5"/>
    </row>
    <row r="708" spans="11:13" ht="15.75">
      <c r="K708" s="5"/>
      <c r="L708" s="5"/>
      <c r="M708" s="5"/>
    </row>
    <row r="709" spans="11:13" ht="15.75">
      <c r="K709" s="5"/>
      <c r="L709" s="5"/>
      <c r="M709" s="5"/>
    </row>
    <row r="710" spans="11:13" ht="15.75">
      <c r="K710" s="5"/>
      <c r="L710" s="5"/>
      <c r="M710" s="5"/>
    </row>
    <row r="711" spans="11:13" ht="15.75">
      <c r="K711" s="5"/>
      <c r="L711" s="5"/>
      <c r="M711" s="5"/>
    </row>
    <row r="712" spans="11:13" ht="15.75">
      <c r="K712" s="5"/>
      <c r="L712" s="5"/>
      <c r="M712" s="5"/>
    </row>
    <row r="713" spans="11:13" ht="15.75">
      <c r="K713" s="5"/>
      <c r="L713" s="5"/>
      <c r="M713" s="5"/>
    </row>
    <row r="714" spans="11:13" ht="15.75">
      <c r="K714" s="5"/>
      <c r="L714" s="5"/>
      <c r="M714" s="5"/>
    </row>
    <row r="715" spans="11:13" ht="15.75">
      <c r="K715" s="5"/>
      <c r="L715" s="5"/>
      <c r="M715" s="5"/>
    </row>
    <row r="716" spans="11:13" ht="15.75">
      <c r="K716" s="5"/>
      <c r="L716" s="5"/>
      <c r="M716" s="5"/>
    </row>
    <row r="717" spans="11:13" ht="15.75">
      <c r="K717" s="5"/>
      <c r="L717" s="5"/>
      <c r="M717" s="5"/>
    </row>
    <row r="718" spans="11:13" ht="15.75">
      <c r="K718" s="5"/>
      <c r="L718" s="5"/>
      <c r="M718" s="5"/>
    </row>
    <row r="719" spans="11:13" ht="15.75">
      <c r="K719" s="5"/>
      <c r="L719" s="5"/>
      <c r="M719" s="5"/>
    </row>
    <row r="720" spans="11:13" ht="15.75">
      <c r="K720" s="5"/>
      <c r="L720" s="5"/>
      <c r="M720" s="5"/>
    </row>
    <row r="721" spans="11:13" ht="15.75">
      <c r="K721" s="5"/>
      <c r="L721" s="5"/>
      <c r="M721" s="5"/>
    </row>
    <row r="722" spans="11:13" ht="15.75">
      <c r="K722" s="5"/>
      <c r="L722" s="5"/>
      <c r="M722" s="5"/>
    </row>
    <row r="723" spans="11:13" ht="15.75">
      <c r="K723" s="5"/>
      <c r="L723" s="5"/>
      <c r="M723" s="5"/>
    </row>
    <row r="724" spans="11:13" ht="15.75">
      <c r="K724" s="5"/>
      <c r="L724" s="5"/>
      <c r="M724" s="5"/>
    </row>
    <row r="725" spans="11:13" ht="15.75">
      <c r="K725" s="5"/>
      <c r="L725" s="5"/>
      <c r="M725" s="5"/>
    </row>
    <row r="726" spans="11:13" ht="15.75">
      <c r="K726" s="5"/>
      <c r="L726" s="5"/>
      <c r="M726" s="5"/>
    </row>
    <row r="727" spans="11:13" ht="15.75">
      <c r="K727" s="5"/>
      <c r="L727" s="5"/>
      <c r="M727" s="5"/>
    </row>
    <row r="728" spans="11:13" ht="15.75">
      <c r="K728" s="5"/>
      <c r="L728" s="5"/>
      <c r="M728" s="5"/>
    </row>
    <row r="729" spans="11:13" ht="15.75">
      <c r="K729" s="5"/>
      <c r="L729" s="5"/>
      <c r="M729" s="5"/>
    </row>
    <row r="730" spans="11:13" ht="15.75">
      <c r="K730" s="5"/>
      <c r="L730" s="5"/>
      <c r="M730" s="5"/>
    </row>
    <row r="731" spans="11:13" ht="15.75">
      <c r="K731" s="5"/>
      <c r="L731" s="5"/>
      <c r="M731" s="5"/>
    </row>
    <row r="732" spans="11:13" ht="15.75">
      <c r="K732" s="5"/>
      <c r="L732" s="5"/>
      <c r="M732" s="5"/>
    </row>
    <row r="733" spans="11:13" ht="15.75">
      <c r="K733" s="5"/>
      <c r="L733" s="5"/>
      <c r="M733" s="5"/>
    </row>
    <row r="734" spans="11:13" ht="15.75">
      <c r="K734" s="5"/>
      <c r="L734" s="5"/>
      <c r="M734" s="5"/>
    </row>
    <row r="735" spans="11:13" ht="15.75">
      <c r="K735" s="5"/>
      <c r="L735" s="5"/>
      <c r="M735" s="5"/>
    </row>
    <row r="736" spans="11:13" ht="15.75">
      <c r="K736" s="5"/>
      <c r="L736" s="5"/>
      <c r="M736" s="5"/>
    </row>
    <row r="737" spans="11:13" ht="15.75">
      <c r="K737" s="5"/>
      <c r="L737" s="5"/>
      <c r="M737" s="5"/>
    </row>
    <row r="738" spans="11:13" ht="15.75">
      <c r="K738" s="5"/>
      <c r="L738" s="5"/>
      <c r="M738" s="5"/>
    </row>
    <row r="739" spans="11:13" ht="15.75">
      <c r="K739" s="5"/>
      <c r="L739" s="5"/>
      <c r="M739" s="5"/>
    </row>
    <row r="740" spans="11:13" ht="15.75">
      <c r="K740" s="5"/>
      <c r="L740" s="5"/>
      <c r="M740" s="5"/>
    </row>
    <row r="741" spans="11:13" ht="15.75">
      <c r="K741" s="5"/>
      <c r="L741" s="5"/>
      <c r="M741" s="5"/>
    </row>
    <row r="742" spans="11:13" ht="15.75">
      <c r="K742" s="5"/>
      <c r="L742" s="5"/>
      <c r="M742" s="5"/>
    </row>
    <row r="743" spans="11:13" ht="15.75">
      <c r="K743" s="5"/>
      <c r="L743" s="5"/>
      <c r="M743" s="5"/>
    </row>
    <row r="744" spans="11:13" ht="15.75">
      <c r="K744" s="5"/>
      <c r="L744" s="5"/>
      <c r="M744" s="5"/>
    </row>
    <row r="745" spans="11:13" ht="15.75">
      <c r="K745" s="5"/>
      <c r="L745" s="5"/>
      <c r="M745" s="5"/>
    </row>
    <row r="746" spans="11:13" ht="15.75">
      <c r="K746" s="5"/>
      <c r="L746" s="5"/>
      <c r="M746" s="5"/>
    </row>
    <row r="747" spans="11:13" ht="15.75">
      <c r="K747" s="5"/>
      <c r="L747" s="5"/>
      <c r="M747" s="5"/>
    </row>
    <row r="748" spans="11:13" ht="15.75">
      <c r="K748" s="5"/>
      <c r="L748" s="5"/>
      <c r="M748" s="5"/>
    </row>
    <row r="749" spans="11:13" ht="15.75">
      <c r="K749" s="5"/>
      <c r="L749" s="5"/>
      <c r="M749" s="5"/>
    </row>
    <row r="750" spans="11:13" ht="15.75">
      <c r="K750" s="5"/>
      <c r="L750" s="5"/>
      <c r="M750" s="5"/>
    </row>
    <row r="751" spans="11:13" ht="15.75">
      <c r="K751" s="5"/>
      <c r="L751" s="5"/>
      <c r="M751" s="5"/>
    </row>
    <row r="752" spans="11:13" ht="15.75">
      <c r="K752" s="5"/>
      <c r="L752" s="5"/>
      <c r="M752" s="5"/>
    </row>
    <row r="753" spans="11:13" ht="15.75">
      <c r="K753" s="5"/>
      <c r="L753" s="5"/>
      <c r="M753" s="5"/>
    </row>
    <row r="754" spans="11:13" ht="15.75">
      <c r="K754" s="5"/>
      <c r="L754" s="5"/>
      <c r="M754" s="5"/>
    </row>
    <row r="755" spans="11:13" ht="15.75">
      <c r="K755" s="5"/>
      <c r="L755" s="5"/>
      <c r="M755" s="5"/>
    </row>
    <row r="756" spans="11:13" ht="15.75">
      <c r="K756" s="5"/>
      <c r="L756" s="5"/>
      <c r="M756" s="5"/>
    </row>
    <row r="757" spans="11:13" ht="15.75">
      <c r="K757" s="5"/>
      <c r="L757" s="5"/>
      <c r="M757" s="5"/>
    </row>
    <row r="758" spans="11:13" ht="15.75">
      <c r="K758" s="5"/>
      <c r="L758" s="5"/>
      <c r="M758" s="5"/>
    </row>
    <row r="759" spans="11:13" ht="15.75">
      <c r="K759" s="5"/>
      <c r="L759" s="5"/>
      <c r="M759" s="5"/>
    </row>
    <row r="760" spans="11:13" ht="15.75">
      <c r="K760" s="5"/>
      <c r="L760" s="5"/>
      <c r="M760" s="5"/>
    </row>
    <row r="761" spans="11:13" ht="15.75">
      <c r="K761" s="5"/>
      <c r="L761" s="5"/>
      <c r="M761" s="5"/>
    </row>
    <row r="762" spans="11:13" ht="15.75">
      <c r="K762" s="5"/>
      <c r="L762" s="5"/>
      <c r="M762" s="5"/>
    </row>
    <row r="763" spans="11:13" ht="15.75">
      <c r="K763" s="5"/>
      <c r="L763" s="5"/>
      <c r="M763" s="5"/>
    </row>
    <row r="764" spans="11:13" ht="15.75">
      <c r="K764" s="5"/>
      <c r="L764" s="5"/>
      <c r="M764" s="5"/>
    </row>
    <row r="765" spans="11:13" ht="15.75">
      <c r="K765" s="5"/>
      <c r="L765" s="5"/>
      <c r="M765" s="5"/>
    </row>
    <row r="766" spans="11:13" ht="15.75">
      <c r="K766" s="5"/>
      <c r="L766" s="5"/>
      <c r="M766" s="5"/>
    </row>
    <row r="767" spans="11:13" ht="15.75">
      <c r="K767" s="5"/>
      <c r="L767" s="5"/>
      <c r="M767" s="5"/>
    </row>
    <row r="768" spans="11:13" ht="15.75">
      <c r="K768" s="5"/>
      <c r="L768" s="5"/>
      <c r="M768" s="5"/>
    </row>
    <row r="769" spans="11:13" ht="15.75">
      <c r="K769" s="5"/>
      <c r="L769" s="5"/>
      <c r="M769" s="5"/>
    </row>
    <row r="770" spans="11:13" ht="15.75">
      <c r="K770" s="5"/>
      <c r="L770" s="5"/>
      <c r="M770" s="5"/>
    </row>
    <row r="771" spans="11:13" ht="15.75">
      <c r="K771" s="5"/>
      <c r="L771" s="5"/>
      <c r="M771" s="5"/>
    </row>
    <row r="772" spans="11:13" ht="15.75">
      <c r="K772" s="5"/>
      <c r="L772" s="5"/>
      <c r="M772" s="5"/>
    </row>
    <row r="773" spans="11:13" ht="15.75">
      <c r="K773" s="5"/>
      <c r="L773" s="5"/>
      <c r="M773" s="5"/>
    </row>
    <row r="774" spans="11:13" ht="15.75">
      <c r="K774" s="5"/>
      <c r="L774" s="5"/>
      <c r="M774" s="5"/>
    </row>
    <row r="775" spans="11:13" ht="15.75">
      <c r="K775" s="5"/>
      <c r="L775" s="5"/>
      <c r="M775" s="5"/>
    </row>
    <row r="776" spans="11:13" ht="15.75">
      <c r="K776" s="5"/>
      <c r="L776" s="5"/>
      <c r="M776" s="5"/>
    </row>
    <row r="777" spans="11:13" ht="15.75">
      <c r="K777" s="5"/>
      <c r="L777" s="5"/>
      <c r="M777" s="5"/>
    </row>
    <row r="778" spans="11:13" ht="15.75">
      <c r="K778" s="5"/>
      <c r="L778" s="5"/>
      <c r="M778" s="5"/>
    </row>
    <row r="779" spans="11:13" ht="15.75">
      <c r="K779" s="5"/>
      <c r="L779" s="5"/>
      <c r="M779" s="5"/>
    </row>
    <row r="780" spans="11:13" ht="15.75">
      <c r="K780" s="5"/>
      <c r="L780" s="5"/>
      <c r="M780" s="5"/>
    </row>
    <row r="781" spans="11:13" ht="15.75">
      <c r="K781" s="5"/>
      <c r="L781" s="5"/>
      <c r="M781" s="5"/>
    </row>
    <row r="782" spans="11:13" ht="15.75">
      <c r="K782" s="5"/>
      <c r="L782" s="5"/>
      <c r="M782" s="5"/>
    </row>
    <row r="783" spans="11:13" ht="15.75">
      <c r="K783" s="5"/>
      <c r="L783" s="5"/>
      <c r="M783" s="5"/>
    </row>
    <row r="784" spans="11:13" ht="15.75">
      <c r="K784" s="5"/>
      <c r="L784" s="5"/>
      <c r="M784" s="5"/>
    </row>
    <row r="785" spans="11:13" ht="15.75">
      <c r="K785" s="5"/>
      <c r="L785" s="5"/>
      <c r="M785" s="5"/>
    </row>
    <row r="786" spans="11:13" ht="15.75">
      <c r="K786" s="5"/>
      <c r="L786" s="5"/>
      <c r="M786" s="5"/>
    </row>
    <row r="787" spans="11:13" ht="15.75">
      <c r="K787" s="5"/>
      <c r="L787" s="5"/>
      <c r="M787" s="5"/>
    </row>
    <row r="788" spans="11:13" ht="15.75">
      <c r="K788" s="5"/>
      <c r="L788" s="5"/>
      <c r="M788" s="5"/>
    </row>
    <row r="789" spans="11:13" ht="15.75">
      <c r="K789" s="5"/>
      <c r="L789" s="5"/>
      <c r="M789" s="5"/>
    </row>
    <row r="790" spans="11:13" ht="15.75">
      <c r="K790" s="5"/>
      <c r="L790" s="5"/>
      <c r="M790" s="5"/>
    </row>
    <row r="791" spans="11:13" ht="15.75">
      <c r="K791" s="5"/>
      <c r="L791" s="5"/>
      <c r="M791" s="5"/>
    </row>
    <row r="792" spans="11:13" ht="15.75">
      <c r="K792" s="5"/>
      <c r="L792" s="5"/>
      <c r="M792" s="5"/>
    </row>
    <row r="793" spans="11:13" ht="15.75">
      <c r="K793" s="5"/>
      <c r="L793" s="5"/>
      <c r="M793" s="5"/>
    </row>
    <row r="794" spans="11:13" ht="15.75">
      <c r="K794" s="5"/>
      <c r="L794" s="5"/>
      <c r="M794" s="5"/>
    </row>
    <row r="795" spans="11:13" ht="15.75">
      <c r="K795" s="5"/>
      <c r="L795" s="5"/>
      <c r="M795" s="5"/>
    </row>
    <row r="796" spans="11:13" ht="15.75">
      <c r="K796" s="5"/>
      <c r="L796" s="5"/>
      <c r="M796" s="5"/>
    </row>
    <row r="797" spans="11:13" ht="15.75">
      <c r="K797" s="5"/>
      <c r="L797" s="5"/>
      <c r="M797" s="5"/>
    </row>
    <row r="798" spans="11:13" ht="15.75">
      <c r="K798" s="5"/>
      <c r="L798" s="5"/>
      <c r="M798" s="5"/>
    </row>
    <row r="799" spans="11:13" ht="15.75">
      <c r="K799" s="5"/>
      <c r="L799" s="5"/>
      <c r="M799" s="5"/>
    </row>
    <row r="800" spans="11:13" ht="15.75">
      <c r="K800" s="5"/>
      <c r="L800" s="5"/>
      <c r="M800" s="5"/>
    </row>
    <row r="801" spans="11:13" ht="15.75">
      <c r="K801" s="5"/>
      <c r="L801" s="5"/>
      <c r="M801" s="5"/>
    </row>
    <row r="802" spans="11:13" ht="15.75">
      <c r="K802" s="5"/>
      <c r="L802" s="5"/>
      <c r="M802" s="5"/>
    </row>
    <row r="803" spans="11:13" ht="15.75">
      <c r="K803" s="5"/>
      <c r="L803" s="5"/>
      <c r="M803" s="5"/>
    </row>
    <row r="804" spans="11:13" ht="15.75">
      <c r="K804" s="5"/>
      <c r="L804" s="5"/>
      <c r="M804" s="5"/>
    </row>
    <row r="805" spans="11:13" ht="15.75">
      <c r="K805" s="5"/>
      <c r="L805" s="5"/>
      <c r="M805" s="5"/>
    </row>
    <row r="806" spans="11:13" ht="15.75">
      <c r="K806" s="5"/>
      <c r="L806" s="5"/>
      <c r="M806" s="5"/>
    </row>
    <row r="807" spans="11:13" ht="15.75">
      <c r="K807" s="5"/>
      <c r="L807" s="5"/>
      <c r="M807" s="5"/>
    </row>
    <row r="808" spans="11:13" ht="15.75">
      <c r="K808" s="5"/>
      <c r="L808" s="5"/>
      <c r="M808" s="5"/>
    </row>
    <row r="809" spans="11:13" ht="15.75">
      <c r="K809" s="5"/>
      <c r="L809" s="5"/>
      <c r="M809" s="5"/>
    </row>
    <row r="810" spans="11:13" ht="15.75">
      <c r="K810" s="5"/>
      <c r="L810" s="5"/>
      <c r="M810" s="5"/>
    </row>
    <row r="811" spans="11:13" ht="15.75">
      <c r="K811" s="5"/>
      <c r="L811" s="5"/>
      <c r="M811" s="5"/>
    </row>
    <row r="812" spans="11:13" ht="15.75">
      <c r="K812" s="5"/>
      <c r="L812" s="5"/>
      <c r="M812" s="5"/>
    </row>
    <row r="813" spans="11:13" ht="15.75">
      <c r="K813" s="5"/>
      <c r="L813" s="5"/>
      <c r="M813" s="5"/>
    </row>
    <row r="814" spans="11:13" ht="15.75">
      <c r="K814" s="5"/>
      <c r="L814" s="5"/>
      <c r="M814" s="5"/>
    </row>
    <row r="815" spans="11:13" ht="15.75">
      <c r="K815" s="5"/>
      <c r="L815" s="5"/>
      <c r="M815" s="5"/>
    </row>
    <row r="816" spans="11:13" ht="15.75">
      <c r="K816" s="5"/>
      <c r="L816" s="5"/>
      <c r="M816" s="5"/>
    </row>
    <row r="817" spans="11:13" ht="15.75">
      <c r="K817" s="5"/>
      <c r="L817" s="5"/>
      <c r="M817" s="5"/>
    </row>
    <row r="818" spans="11:13" ht="15.75">
      <c r="K818" s="5"/>
      <c r="L818" s="5"/>
      <c r="M818" s="5"/>
    </row>
    <row r="819" spans="11:13" ht="15.75">
      <c r="K819" s="5"/>
      <c r="L819" s="5"/>
      <c r="M819" s="5"/>
    </row>
    <row r="820" spans="11:13" ht="15.75">
      <c r="K820" s="5"/>
      <c r="L820" s="5"/>
      <c r="M820" s="5"/>
    </row>
    <row r="821" spans="11:13" ht="15.75">
      <c r="K821" s="5"/>
      <c r="L821" s="5"/>
      <c r="M821" s="5"/>
    </row>
    <row r="822" spans="11:13" ht="15.75">
      <c r="K822" s="5"/>
      <c r="L822" s="5"/>
      <c r="M822" s="5"/>
    </row>
    <row r="823" spans="11:13" ht="15.75">
      <c r="K823" s="5"/>
      <c r="L823" s="5"/>
      <c r="M823" s="5"/>
    </row>
    <row r="824" spans="11:13" ht="15.75">
      <c r="K824" s="5"/>
      <c r="L824" s="5"/>
      <c r="M824" s="5"/>
    </row>
    <row r="825" spans="11:13" ht="15.75">
      <c r="K825" s="5"/>
      <c r="L825" s="5"/>
      <c r="M825" s="5"/>
    </row>
    <row r="826" spans="11:13" ht="15.75">
      <c r="K826" s="5"/>
      <c r="L826" s="5"/>
      <c r="M826" s="5"/>
    </row>
    <row r="827" spans="11:13" ht="15.75">
      <c r="K827" s="5"/>
      <c r="L827" s="5"/>
      <c r="M827" s="5"/>
    </row>
    <row r="828" spans="11:13" ht="15.75">
      <c r="K828" s="5"/>
      <c r="L828" s="5"/>
      <c r="M828" s="5"/>
    </row>
    <row r="829" spans="11:13" ht="15.75">
      <c r="K829" s="5"/>
      <c r="L829" s="5"/>
      <c r="M829" s="5"/>
    </row>
    <row r="830" spans="11:13" ht="15.75">
      <c r="K830" s="5"/>
      <c r="L830" s="5"/>
      <c r="M830" s="5"/>
    </row>
    <row r="831" spans="11:13" ht="15.75">
      <c r="K831" s="5"/>
      <c r="L831" s="5"/>
      <c r="M831" s="5"/>
    </row>
    <row r="832" spans="11:13" ht="15.75">
      <c r="K832" s="5"/>
      <c r="L832" s="5"/>
      <c r="M832" s="5"/>
    </row>
    <row r="833" spans="11:13" ht="15.75">
      <c r="K833" s="5"/>
      <c r="L833" s="5"/>
      <c r="M833" s="5"/>
    </row>
    <row r="834" spans="11:13" ht="15.75">
      <c r="K834" s="5"/>
      <c r="L834" s="5"/>
      <c r="M834" s="5"/>
    </row>
    <row r="835" spans="11:13" ht="15.75">
      <c r="K835" s="5"/>
      <c r="L835" s="5"/>
      <c r="M835" s="5"/>
    </row>
    <row r="836" spans="11:13" ht="15.75">
      <c r="K836" s="5"/>
      <c r="L836" s="5"/>
      <c r="M836" s="5"/>
    </row>
    <row r="837" spans="11:13" ht="15.75">
      <c r="K837" s="5"/>
      <c r="L837" s="5"/>
      <c r="M837" s="5"/>
    </row>
    <row r="838" spans="11:13" ht="15.75">
      <c r="K838" s="5"/>
      <c r="L838" s="5"/>
      <c r="M838" s="5"/>
    </row>
    <row r="839" spans="11:13" ht="15.75">
      <c r="K839" s="5"/>
      <c r="L839" s="5"/>
      <c r="M839" s="5"/>
    </row>
    <row r="840" spans="11:13" ht="15.75">
      <c r="K840" s="5"/>
      <c r="L840" s="5"/>
      <c r="M840" s="5"/>
    </row>
    <row r="841" spans="11:13" ht="15.75">
      <c r="K841" s="5"/>
      <c r="L841" s="5"/>
      <c r="M841" s="5"/>
    </row>
    <row r="842" spans="11:13" ht="15.75">
      <c r="K842" s="5"/>
      <c r="L842" s="5"/>
      <c r="M842" s="5"/>
    </row>
    <row r="843" spans="11:13" ht="15.75">
      <c r="K843" s="5"/>
      <c r="L843" s="5"/>
      <c r="M843" s="5"/>
    </row>
    <row r="844" spans="11:13" ht="15.75">
      <c r="K844" s="5"/>
      <c r="L844" s="5"/>
      <c r="M844" s="5"/>
    </row>
    <row r="845" spans="11:13" ht="15.75">
      <c r="K845" s="5"/>
      <c r="L845" s="5"/>
      <c r="M845" s="5"/>
    </row>
    <row r="846" spans="11:13" ht="15.75">
      <c r="K846" s="5"/>
      <c r="L846" s="5"/>
      <c r="M846" s="5"/>
    </row>
    <row r="847" spans="11:13" ht="15.75">
      <c r="K847" s="5"/>
      <c r="L847" s="5"/>
      <c r="M847" s="5"/>
    </row>
    <row r="848" spans="11:13" ht="15.75">
      <c r="K848" s="5"/>
      <c r="L848" s="5"/>
      <c r="M848" s="5"/>
    </row>
    <row r="849" spans="11:13" ht="15.75">
      <c r="K849" s="5"/>
      <c r="L849" s="5"/>
      <c r="M849" s="5"/>
    </row>
    <row r="850" spans="11:13" ht="15.75">
      <c r="K850" s="5"/>
      <c r="L850" s="5"/>
      <c r="M850" s="5"/>
    </row>
    <row r="851" spans="11:13" ht="15.75">
      <c r="K851" s="5"/>
      <c r="L851" s="5"/>
      <c r="M851" s="5"/>
    </row>
    <row r="852" spans="11:13" ht="15.75">
      <c r="K852" s="5"/>
      <c r="L852" s="5"/>
      <c r="M852" s="5"/>
    </row>
    <row r="853" spans="11:13" ht="15.75">
      <c r="K853" s="5"/>
      <c r="L853" s="5"/>
      <c r="M853" s="5"/>
    </row>
    <row r="854" spans="11:13" ht="15.75">
      <c r="K854" s="5"/>
      <c r="L854" s="5"/>
      <c r="M854" s="5"/>
    </row>
    <row r="855" spans="11:13" ht="15.75">
      <c r="K855" s="5"/>
      <c r="L855" s="5"/>
      <c r="M855" s="5"/>
    </row>
    <row r="856" spans="11:13" ht="15.75">
      <c r="K856" s="5"/>
      <c r="L856" s="5"/>
      <c r="M856" s="5"/>
    </row>
    <row r="857" spans="11:13" ht="15.75">
      <c r="K857" s="5"/>
      <c r="L857" s="5"/>
      <c r="M857" s="5"/>
    </row>
  </sheetData>
  <sheetProtection/>
  <mergeCells count="67">
    <mergeCell ref="A10:A11"/>
    <mergeCell ref="P10:P11"/>
    <mergeCell ref="B10:I10"/>
    <mergeCell ref="J19:O19"/>
    <mergeCell ref="J20:O20"/>
    <mergeCell ref="J47:O47"/>
    <mergeCell ref="J59:O59"/>
    <mergeCell ref="J52:O52"/>
    <mergeCell ref="J18:O18"/>
    <mergeCell ref="J50:O50"/>
    <mergeCell ref="J46:O46"/>
    <mergeCell ref="B8:P8"/>
    <mergeCell ref="J48:O48"/>
    <mergeCell ref="J10:O11"/>
    <mergeCell ref="J12:O12"/>
    <mergeCell ref="J13:O13"/>
    <mergeCell ref="J14:O14"/>
    <mergeCell ref="J21:O21"/>
    <mergeCell ref="J55:O55"/>
    <mergeCell ref="J58:O58"/>
    <mergeCell ref="J49:O49"/>
    <mergeCell ref="J69:O69"/>
    <mergeCell ref="J70:O70"/>
    <mergeCell ref="J71:O71"/>
    <mergeCell ref="J15:O15"/>
    <mergeCell ref="J17:O17"/>
    <mergeCell ref="J53:O53"/>
    <mergeCell ref="J56:O56"/>
    <mergeCell ref="J57:O57"/>
    <mergeCell ref="J54:O54"/>
    <mergeCell ref="J82:O82"/>
    <mergeCell ref="J83:O83"/>
    <mergeCell ref="J84:O84"/>
    <mergeCell ref="J85:O85"/>
    <mergeCell ref="J91:O91"/>
    <mergeCell ref="J72:O72"/>
    <mergeCell ref="J73:O73"/>
    <mergeCell ref="J74:O74"/>
    <mergeCell ref="J81:O81"/>
    <mergeCell ref="J90:O90"/>
    <mergeCell ref="J92:O92"/>
    <mergeCell ref="J95:O95"/>
    <mergeCell ref="J96:O96"/>
    <mergeCell ref="J97:O97"/>
    <mergeCell ref="J86:O86"/>
    <mergeCell ref="J87:O87"/>
    <mergeCell ref="J88:O88"/>
    <mergeCell ref="J89:O89"/>
    <mergeCell ref="J93:O93"/>
    <mergeCell ref="J94:O94"/>
    <mergeCell ref="J105:O105"/>
    <mergeCell ref="J116:O116"/>
    <mergeCell ref="J99:O99"/>
    <mergeCell ref="J102:O102"/>
    <mergeCell ref="J103:O103"/>
    <mergeCell ref="J104:O104"/>
    <mergeCell ref="J98:O98"/>
    <mergeCell ref="J64:O64"/>
    <mergeCell ref="J51:O51"/>
    <mergeCell ref="J60:O60"/>
    <mergeCell ref="J68:O68"/>
    <mergeCell ref="J66:O66"/>
    <mergeCell ref="J67:O67"/>
    <mergeCell ref="J65:O65"/>
    <mergeCell ref="J62:O62"/>
    <mergeCell ref="J61:O61"/>
    <mergeCell ref="J63:O63"/>
  </mergeCells>
  <printOptions horizontalCentered="1"/>
  <pageMargins left="0.3937007874015748" right="0.3937007874015748" top="0.31496062992125984" bottom="0.3937007874015748" header="0.15748031496062992" footer="0.15748031496062992"/>
  <pageSetup firstPageNumber="9" useFirstPageNumber="1" fitToHeight="10" horizontalDpi="600" verticalDpi="600" orientation="portrait" paperSize="9" scale="8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22503</dc:creator>
  <cp:keywords/>
  <dc:description/>
  <cp:lastModifiedBy>User</cp:lastModifiedBy>
  <cp:lastPrinted>2015-04-20T03:06:05Z</cp:lastPrinted>
  <dcterms:created xsi:type="dcterms:W3CDTF">2004-11-03T13:02:58Z</dcterms:created>
  <dcterms:modified xsi:type="dcterms:W3CDTF">2015-04-23T04:26:13Z</dcterms:modified>
  <cp:category/>
  <cp:version/>
  <cp:contentType/>
  <cp:contentStatus/>
</cp:coreProperties>
</file>